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ate1904="1" autoCompressPictures="0"/>
  <mc:AlternateContent xmlns:mc="http://schemas.openxmlformats.org/markup-compatibility/2006">
    <mc:Choice Requires="x15">
      <x15ac:absPath xmlns:x15ac="http://schemas.microsoft.com/office/spreadsheetml/2010/11/ac" url="G:\マイドライブ\共用申請\申請書ひな形\共用化申請書書\"/>
    </mc:Choice>
  </mc:AlternateContent>
  <xr:revisionPtr revIDLastSave="0" documentId="13_ncr:1_{8B03C33F-5080-4867-9343-D8B36FE26E2F}" xr6:coauthVersionLast="47" xr6:coauthVersionMax="47" xr10:uidLastSave="{00000000-0000-0000-0000-000000000000}"/>
  <bookViews>
    <workbookView xWindow="6480" yWindow="1185" windowWidth="19095" windowHeight="12390" tabRatio="853" xr2:uid="{00000000-000D-0000-FFFF-FFFF00000000}"/>
  </bookViews>
  <sheets>
    <sheet name="積算シート20210309～" sheetId="73" r:id="rId1"/>
    <sheet name="積算シート20210309～ (記入例)" sheetId="75" r:id="rId2"/>
  </sheets>
  <definedNames>
    <definedName name="_xlnm.Print_Area" localSheetId="0">'積算シート20210309～'!$A$1:$I$42</definedName>
    <definedName name="_xlnm.Print_Area" localSheetId="1">'積算シート20210309～ (記入例)'!$A$1:$I$42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3" i="75" l="1"/>
  <c r="C33" i="75"/>
  <c r="E33" i="75" s="1"/>
  <c r="J32" i="75"/>
  <c r="C32" i="75"/>
  <c r="E32" i="75" s="1"/>
  <c r="G31" i="75"/>
  <c r="F31" i="75"/>
  <c r="C31" i="75"/>
  <c r="G28" i="75"/>
  <c r="F28" i="75"/>
  <c r="D28" i="75"/>
  <c r="C28" i="75"/>
  <c r="G27" i="75"/>
  <c r="F27" i="75"/>
  <c r="C27" i="75" s="1"/>
  <c r="G24" i="75"/>
  <c r="F24" i="75"/>
  <c r="D24" i="75"/>
  <c r="C24" i="75"/>
  <c r="J23" i="75"/>
  <c r="E23" i="75"/>
  <c r="B14" i="75" s="1"/>
  <c r="C23" i="75"/>
  <c r="G21" i="75"/>
  <c r="F21" i="75" s="1"/>
  <c r="G20" i="75"/>
  <c r="F20" i="75"/>
  <c r="D20" i="75"/>
  <c r="C20" i="75"/>
  <c r="I12" i="75"/>
  <c r="H12" i="75"/>
  <c r="G11" i="75"/>
  <c r="D31" i="75" s="1"/>
  <c r="J33" i="73"/>
  <c r="C33" i="73"/>
  <c r="E33" i="73" s="1"/>
  <c r="J32" i="73"/>
  <c r="C32" i="73"/>
  <c r="E32" i="73" s="1"/>
  <c r="J23" i="73"/>
  <c r="C23" i="73"/>
  <c r="E23" i="73" s="1"/>
  <c r="I12" i="73"/>
  <c r="H12" i="73"/>
  <c r="G11" i="73"/>
  <c r="G22" i="73" s="1"/>
  <c r="F22" i="73" s="1"/>
  <c r="C22" i="73" s="1"/>
  <c r="I14" i="75" l="1"/>
  <c r="I15" i="75" s="1"/>
  <c r="C21" i="75"/>
  <c r="D29" i="75"/>
  <c r="D21" i="75"/>
  <c r="G25" i="75"/>
  <c r="F25" i="75" s="1"/>
  <c r="C25" i="75" s="1"/>
  <c r="G29" i="75"/>
  <c r="F29" i="75" s="1"/>
  <c r="C29" i="75" s="1"/>
  <c r="G26" i="75"/>
  <c r="F26" i="75" s="1"/>
  <c r="C26" i="75" s="1"/>
  <c r="G30" i="75"/>
  <c r="F30" i="75" s="1"/>
  <c r="C30" i="75" s="1"/>
  <c r="G22" i="75"/>
  <c r="D22" i="75" s="1"/>
  <c r="D27" i="75"/>
  <c r="B14" i="73"/>
  <c r="G26" i="73"/>
  <c r="F26" i="73" s="1"/>
  <c r="C26" i="73" s="1"/>
  <c r="G30" i="73"/>
  <c r="F30" i="73" s="1"/>
  <c r="C30" i="73" s="1"/>
  <c r="G21" i="73"/>
  <c r="F21" i="73" s="1"/>
  <c r="C21" i="73" s="1"/>
  <c r="G27" i="73"/>
  <c r="F27" i="73" s="1"/>
  <c r="C27" i="73" s="1"/>
  <c r="D22" i="73"/>
  <c r="G29" i="73"/>
  <c r="F29" i="73" s="1"/>
  <c r="C29" i="73" s="1"/>
  <c r="G20" i="73"/>
  <c r="F20" i="73" s="1"/>
  <c r="G24" i="73"/>
  <c r="F24" i="73" s="1"/>
  <c r="C24" i="73" s="1"/>
  <c r="G25" i="73"/>
  <c r="F25" i="73" s="1"/>
  <c r="C25" i="73" s="1"/>
  <c r="G28" i="73"/>
  <c r="F28" i="73" s="1"/>
  <c r="C28" i="73" s="1"/>
  <c r="G31" i="73"/>
  <c r="F31" i="73" s="1"/>
  <c r="C31" i="73" s="1"/>
  <c r="F22" i="75" l="1"/>
  <c r="J15" i="75"/>
  <c r="D30" i="75"/>
  <c r="D26" i="75"/>
  <c r="D25" i="75"/>
  <c r="D26" i="73"/>
  <c r="D21" i="73"/>
  <c r="D24" i="73"/>
  <c r="D31" i="73"/>
  <c r="D28" i="73"/>
  <c r="C20" i="73"/>
  <c r="D20" i="73"/>
  <c r="D29" i="73"/>
  <c r="D30" i="73"/>
  <c r="D25" i="73"/>
  <c r="D27" i="73"/>
  <c r="J15" i="73"/>
  <c r="C22" i="75" l="1"/>
  <c r="J14" i="75"/>
  <c r="I14" i="73"/>
  <c r="I15" i="73" s="1"/>
  <c r="J1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ogane</author>
  </authors>
  <commentList>
    <comment ref="B5" authorId="0" shapeId="0" xr:uid="{2AEB1EB1-D6C9-4765-B339-002A2488AE28}">
      <text>
        <r>
          <rPr>
            <b/>
            <sz val="9"/>
            <color indexed="81"/>
            <rFont val="MS P ゴシック"/>
            <family val="3"/>
            <charset val="128"/>
          </rPr>
          <t>ogane:</t>
        </r>
        <r>
          <rPr>
            <sz val="9"/>
            <color indexed="81"/>
            <rFont val="MS P ゴシック"/>
            <family val="3"/>
            <charset val="128"/>
          </rPr>
          <t xml:space="preserve">
「研究設備機器の共用化申請書」の「設備名・型番」欄と同じ名称をご記入ください。</t>
        </r>
      </text>
    </comment>
    <comment ref="B7" authorId="0" shapeId="0" xr:uid="{4F3AE8BA-1C23-4AA5-810E-7ADEB90471C1}">
      <text>
        <r>
          <rPr>
            <b/>
            <sz val="9"/>
            <color indexed="81"/>
            <rFont val="MS P ゴシック"/>
            <family val="3"/>
            <charset val="128"/>
          </rPr>
          <t>ogane:</t>
        </r>
        <r>
          <rPr>
            <sz val="9"/>
            <color indexed="81"/>
            <rFont val="MS P ゴシック"/>
            <family val="3"/>
            <charset val="128"/>
          </rPr>
          <t xml:space="preserve">
「研究設備機器の共用化申請書」の「⑥ 現在の設備機器設置場所」欄と同じ名称をご記入ください。</t>
        </r>
      </text>
    </comment>
    <comment ref="E20" authorId="0" shapeId="0" xr:uid="{08DCB9E9-C80F-438B-A1E9-0450E1385D13}">
      <text>
        <r>
          <rPr>
            <b/>
            <sz val="9"/>
            <color indexed="81"/>
            <rFont val="MS P ゴシック"/>
            <family val="3"/>
            <charset val="128"/>
          </rPr>
          <t>ogane:</t>
        </r>
        <r>
          <rPr>
            <sz val="9"/>
            <color indexed="81"/>
            <rFont val="MS P ゴシック"/>
            <family val="3"/>
            <charset val="128"/>
          </rPr>
          <t xml:space="preserve">
この部分の累積が、「研究設備機器の共用化申請書」の「３． 申請設備の維持・管理および修繕について」欄と一致するようにお願いします。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ogane</author>
  </authors>
  <commentList>
    <comment ref="B5" authorId="0" shapeId="0" xr:uid="{950AB2FB-DD20-4BDB-9858-1B13285B37D9}">
      <text>
        <r>
          <rPr>
            <b/>
            <sz val="9"/>
            <color indexed="81"/>
            <rFont val="MS P ゴシック"/>
            <family val="3"/>
            <charset val="128"/>
          </rPr>
          <t>ogane:</t>
        </r>
        <r>
          <rPr>
            <sz val="9"/>
            <color indexed="81"/>
            <rFont val="MS P ゴシック"/>
            <family val="3"/>
            <charset val="128"/>
          </rPr>
          <t xml:space="preserve">
「研究設備機器の共用化申請書」の「設備名・型番」欄と同じ名称をご記入ください。</t>
        </r>
      </text>
    </comment>
    <comment ref="B7" authorId="0" shapeId="0" xr:uid="{6F71C8D9-7DBC-4AE3-8D5B-20A17F2A50B3}">
      <text>
        <r>
          <rPr>
            <b/>
            <sz val="9"/>
            <color indexed="81"/>
            <rFont val="MS P ゴシック"/>
            <family val="3"/>
            <charset val="128"/>
          </rPr>
          <t>ogane:</t>
        </r>
        <r>
          <rPr>
            <sz val="9"/>
            <color indexed="81"/>
            <rFont val="MS P ゴシック"/>
            <family val="3"/>
            <charset val="128"/>
          </rPr>
          <t xml:space="preserve">
「研究設備機器の共用化申請書」の「⑥ 現在の設備機器設置場所」欄と同じ名称をご記入ください。</t>
        </r>
      </text>
    </comment>
    <comment ref="E20" authorId="0" shapeId="0" xr:uid="{D332E839-3E90-4ACE-BB6E-512AA5012513}">
      <text>
        <r>
          <rPr>
            <b/>
            <sz val="9"/>
            <color indexed="81"/>
            <rFont val="MS P ゴシック"/>
            <family val="3"/>
            <charset val="128"/>
          </rPr>
          <t>ogane:</t>
        </r>
        <r>
          <rPr>
            <sz val="9"/>
            <color indexed="81"/>
            <rFont val="MS P ゴシック"/>
            <family val="3"/>
            <charset val="128"/>
          </rPr>
          <t xml:space="preserve">
この部分の累積が、「研究設備機器の共用化申請書」の「３． 申請設備の維持・管理および修繕について」欄と一致するようにお願いします。</t>
        </r>
      </text>
    </comment>
  </commentList>
</comments>
</file>

<file path=xl/sharedStrings.xml><?xml version="1.0" encoding="utf-8"?>
<sst xmlns="http://schemas.openxmlformats.org/spreadsheetml/2006/main" count="157" uniqueCount="78">
  <si>
    <t>共同利用設備利用料積算シート</t>
    <rPh sb="0" eb="2">
      <t>キョウドウ</t>
    </rPh>
    <rPh sb="2" eb="4">
      <t>リヨウ</t>
    </rPh>
    <rPh sb="4" eb="6">
      <t>セツビ</t>
    </rPh>
    <rPh sb="6" eb="9">
      <t>リヨウリョウ</t>
    </rPh>
    <rPh sb="9" eb="11">
      <t>セキサン</t>
    </rPh>
    <phoneticPr fontId="2"/>
  </si>
  <si>
    <t>(塗りつぶしのない①～⑰欄に入力してください)</t>
    <phoneticPr fontId="2"/>
  </si>
  <si>
    <r>
      <rPr>
        <b/>
        <sz val="11"/>
        <rFont val="ＭＳ Ｐゴシック"/>
        <family val="3"/>
        <charset val="128"/>
        <scheme val="minor"/>
      </rPr>
      <t>①設備グループ</t>
    </r>
    <r>
      <rPr>
        <sz val="11"/>
        <rFont val="ＭＳ Ｐゴシック"/>
        <family val="3"/>
        <charset val="128"/>
        <scheme val="minor"/>
      </rPr>
      <t xml:space="preserve">
</t>
    </r>
    <r>
      <rPr>
        <sz val="10"/>
        <color rgb="FFFF0000"/>
        <rFont val="ＭＳ Ｐゴシック"/>
        <family val="3"/>
        <charset val="128"/>
        <scheme val="minor"/>
      </rPr>
      <t>(研究室・講座名を記入)</t>
    </r>
    <rPh sb="1" eb="3">
      <t>セツビ</t>
    </rPh>
    <rPh sb="9" eb="12">
      <t>ケンキュウシツ</t>
    </rPh>
    <rPh sb="13" eb="15">
      <t>コウザ</t>
    </rPh>
    <rPh sb="15" eb="16">
      <t>メイ</t>
    </rPh>
    <rPh sb="17" eb="19">
      <t>キニュウ</t>
    </rPh>
    <phoneticPr fontId="2"/>
  </si>
  <si>
    <t>凸凹研究室</t>
    <rPh sb="0" eb="2">
      <t>デコボコ</t>
    </rPh>
    <rPh sb="2" eb="5">
      <t>ケンキュウシツ</t>
    </rPh>
    <phoneticPr fontId="2"/>
  </si>
  <si>
    <r>
      <rPr>
        <b/>
        <sz val="11"/>
        <rFont val="ＭＳ Ｐゴシック"/>
        <family val="3"/>
        <charset val="128"/>
        <scheme val="minor"/>
      </rPr>
      <t>②設備情報照会先教員氏名</t>
    </r>
    <r>
      <rPr>
        <sz val="10"/>
        <color rgb="FFFF0000"/>
        <rFont val="ＭＳ Ｐゴシック"/>
        <family val="3"/>
        <charset val="128"/>
        <scheme val="minor"/>
      </rPr>
      <t>（なるべく多く記入）</t>
    </r>
    <phoneticPr fontId="2"/>
  </si>
  <si>
    <t>№１．設備　花子</t>
    <rPh sb="3" eb="5">
      <t>セツビ</t>
    </rPh>
    <rPh sb="6" eb="8">
      <t>ハナコ</t>
    </rPh>
    <phoneticPr fontId="2"/>
  </si>
  <si>
    <t>№２．装置　太郎</t>
    <rPh sb="3" eb="5">
      <t>ソウチ</t>
    </rPh>
    <rPh sb="6" eb="8">
      <t>タロウ</t>
    </rPh>
    <phoneticPr fontId="2"/>
  </si>
  <si>
    <t>③設備名称</t>
    <phoneticPr fontId="2"/>
  </si>
  <si>
    <t>電解放出型走査電子顕微鏡（JSM-7100F）</t>
    <phoneticPr fontId="2"/>
  </si>
  <si>
    <t>№３．</t>
    <phoneticPr fontId="2"/>
  </si>
  <si>
    <t>№４．</t>
    <phoneticPr fontId="2"/>
  </si>
  <si>
    <t>④設置場所</t>
    <phoneticPr fontId="2"/>
  </si>
  <si>
    <t>農学部2号館121室</t>
    <phoneticPr fontId="2"/>
  </si>
  <si>
    <t>№５．</t>
    <phoneticPr fontId="2"/>
  </si>
  <si>
    <r>
      <t xml:space="preserve">⑤区分
</t>
    </r>
    <r>
      <rPr>
        <sz val="10"/>
        <color rgb="FFFF0000"/>
        <rFont val="ＭＳ Ｐゴシック"/>
        <family val="3"/>
        <charset val="128"/>
        <scheme val="minor"/>
      </rPr>
      <t>(教育/研究 から選択)</t>
    </r>
    <rPh sb="1" eb="3">
      <t>クブン</t>
    </rPh>
    <rPh sb="5" eb="7">
      <t>キョウイク</t>
    </rPh>
    <rPh sb="8" eb="10">
      <t>ケンキュウ</t>
    </rPh>
    <rPh sb="13" eb="15">
      <t>センタク</t>
    </rPh>
    <phoneticPr fontId="2"/>
  </si>
  <si>
    <t>研究</t>
    <rPh sb="0" eb="2">
      <t>ケンキュウ</t>
    </rPh>
    <phoneticPr fontId="2"/>
  </si>
  <si>
    <r>
      <t>⑥使用目的</t>
    </r>
    <r>
      <rPr>
        <sz val="11"/>
        <rFont val="ＭＳ Ｐゴシック"/>
        <family val="3"/>
        <charset val="128"/>
        <scheme val="minor"/>
      </rPr>
      <t xml:space="preserve">
</t>
    </r>
    <r>
      <rPr>
        <sz val="10"/>
        <color rgb="FFFF0000"/>
        <rFont val="ＭＳ Ｐゴシック"/>
        <family val="3"/>
        <charset val="128"/>
        <scheme val="minor"/>
      </rPr>
      <t>（主な用途を記入）</t>
    </r>
    <rPh sb="1" eb="3">
      <t>シヨウ</t>
    </rPh>
    <rPh sb="3" eb="5">
      <t>モクテキ</t>
    </rPh>
    <rPh sb="7" eb="8">
      <t>オモ</t>
    </rPh>
    <rPh sb="9" eb="11">
      <t>ヨウト</t>
    </rPh>
    <rPh sb="12" eb="14">
      <t>キニュウ</t>
    </rPh>
    <phoneticPr fontId="2"/>
  </si>
  <si>
    <t>微細構造の観察</t>
    <rPh sb="0" eb="4">
      <t>ビサイコウゾウ</t>
    </rPh>
    <rPh sb="5" eb="7">
      <t>カンサツ</t>
    </rPh>
    <phoneticPr fontId="2"/>
  </si>
  <si>
    <t>教育</t>
    <rPh sb="0" eb="2">
      <t>キョウイク</t>
    </rPh>
    <phoneticPr fontId="2"/>
  </si>
  <si>
    <r>
      <t xml:space="preserve">⑦学外共同利用
</t>
    </r>
    <r>
      <rPr>
        <sz val="10"/>
        <color rgb="FFFF0000"/>
        <rFont val="ＭＳ Ｐゴシック"/>
        <family val="3"/>
        <charset val="128"/>
        <scheme val="minor"/>
      </rPr>
      <t>(する/しない から選択)</t>
    </r>
    <rPh sb="1" eb="3">
      <t>ガクガイ</t>
    </rPh>
    <rPh sb="3" eb="5">
      <t>キョウドウ</t>
    </rPh>
    <rPh sb="5" eb="7">
      <t>リヨウ</t>
    </rPh>
    <rPh sb="18" eb="20">
      <t>センタク</t>
    </rPh>
    <phoneticPr fontId="2"/>
  </si>
  <si>
    <t>する</t>
  </si>
  <si>
    <r>
      <t xml:space="preserve">⑧学外共同利用者と学内利用者の利用料単価の区別
</t>
    </r>
    <r>
      <rPr>
        <sz val="10"/>
        <color rgb="FFFF0000"/>
        <rFont val="ＭＳ Ｐゴシック"/>
        <family val="3"/>
        <charset val="128"/>
        <scheme val="minor"/>
      </rPr>
      <t>(「⑦学外共同利用」欄で「する」を選択した場合、区別料金を課すか否か する/しない から選択）</t>
    </r>
    <rPh sb="1" eb="3">
      <t>ガクガイ</t>
    </rPh>
    <rPh sb="3" eb="5">
      <t>キョウドウ</t>
    </rPh>
    <rPh sb="5" eb="8">
      <t>リヨウシャ</t>
    </rPh>
    <rPh sb="9" eb="11">
      <t>ガクナイ</t>
    </rPh>
    <rPh sb="11" eb="14">
      <t>リヨウシャ</t>
    </rPh>
    <rPh sb="15" eb="18">
      <t>リヨウリョウ</t>
    </rPh>
    <rPh sb="18" eb="20">
      <t>タンカ</t>
    </rPh>
    <rPh sb="21" eb="23">
      <t>クベツ</t>
    </rPh>
    <rPh sb="27" eb="29">
      <t>ガクガイ</t>
    </rPh>
    <rPh sb="29" eb="31">
      <t>キョウドウ</t>
    </rPh>
    <rPh sb="31" eb="33">
      <t>リヨウ</t>
    </rPh>
    <rPh sb="34" eb="35">
      <t>ラン</t>
    </rPh>
    <rPh sb="41" eb="43">
      <t>センタク</t>
    </rPh>
    <rPh sb="45" eb="47">
      <t>バアイ</t>
    </rPh>
    <rPh sb="48" eb="50">
      <t>クベツ</t>
    </rPh>
    <rPh sb="50" eb="52">
      <t>リョウキン</t>
    </rPh>
    <rPh sb="53" eb="54">
      <t>カ</t>
    </rPh>
    <rPh sb="56" eb="57">
      <t>イナ</t>
    </rPh>
    <rPh sb="68" eb="70">
      <t>センタク</t>
    </rPh>
    <phoneticPr fontId="2"/>
  </si>
  <si>
    <t>する</t>
    <phoneticPr fontId="2"/>
  </si>
  <si>
    <t>しない</t>
    <phoneticPr fontId="2"/>
  </si>
  <si>
    <r>
      <t xml:space="preserve">一回使用（最小利用）単位
</t>
    </r>
    <r>
      <rPr>
        <sz val="10"/>
        <color rgb="FFFF0000"/>
        <rFont val="ＭＳ Ｐゴシック"/>
        <family val="3"/>
        <charset val="128"/>
        <scheme val="minor"/>
      </rPr>
      <t>(右の⑩単位欄は 回(30分)/時間/日 から選択)</t>
    </r>
    <rPh sb="0" eb="2">
      <t>１カイ</t>
    </rPh>
    <rPh sb="2" eb="4">
      <t>シヨウ</t>
    </rPh>
    <rPh sb="5" eb="7">
      <t>サイショウ</t>
    </rPh>
    <rPh sb="7" eb="9">
      <t>リヨウ</t>
    </rPh>
    <rPh sb="14" eb="15">
      <t>ミギ</t>
    </rPh>
    <rPh sb="17" eb="19">
      <t>タンイ</t>
    </rPh>
    <rPh sb="19" eb="20">
      <t>ラン</t>
    </rPh>
    <rPh sb="22" eb="23">
      <t>カイ</t>
    </rPh>
    <rPh sb="26" eb="27">
      <t>フン</t>
    </rPh>
    <rPh sb="29" eb="31">
      <t>ジカン</t>
    </rPh>
    <rPh sb="32" eb="33">
      <t>ニチ</t>
    </rPh>
    <rPh sb="36" eb="38">
      <t>センタク</t>
    </rPh>
    <phoneticPr fontId="2"/>
  </si>
  <si>
    <t>⑨数値</t>
    <rPh sb="1" eb="2">
      <t>カズ</t>
    </rPh>
    <phoneticPr fontId="2"/>
  </si>
  <si>
    <t>⑩単位</t>
    <rPh sb="1" eb="3">
      <t>タンイ</t>
    </rPh>
    <phoneticPr fontId="2"/>
  </si>
  <si>
    <r>
      <t xml:space="preserve">総利用単位数
</t>
    </r>
    <r>
      <rPr>
        <sz val="10"/>
        <color rgb="FFFF0000"/>
        <rFont val="ＭＳ Ｐゴシック"/>
        <family val="3"/>
        <charset val="128"/>
        <scheme val="minor"/>
      </rPr>
      <t>(右欄自動計算)</t>
    </r>
    <rPh sb="3" eb="5">
      <t>タンイ</t>
    </rPh>
    <rPh sb="5" eb="6">
      <t>スウ</t>
    </rPh>
    <rPh sb="8" eb="9">
      <t>ミギ</t>
    </rPh>
    <rPh sb="9" eb="10">
      <t>ラン</t>
    </rPh>
    <rPh sb="10" eb="12">
      <t>ジドウ</t>
    </rPh>
    <rPh sb="12" eb="14">
      <t>ケイサン</t>
    </rPh>
    <phoneticPr fontId="2"/>
  </si>
  <si>
    <t>単位</t>
    <rPh sb="0" eb="2">
      <t>タンイ</t>
    </rPh>
    <phoneticPr fontId="2"/>
  </si>
  <si>
    <t>時間</t>
    <phoneticPr fontId="2"/>
  </si>
  <si>
    <t>日</t>
    <phoneticPr fontId="2"/>
  </si>
  <si>
    <t>回（30分）</t>
    <phoneticPr fontId="2"/>
  </si>
  <si>
    <t>回（30分）</t>
  </si>
  <si>
    <r>
      <rPr>
        <b/>
        <sz val="11"/>
        <rFont val="ＭＳ Ｐゴシック"/>
        <family val="3"/>
        <charset val="128"/>
        <scheme val="minor"/>
      </rPr>
      <t>共同利用設備の年度当たり維持管理経費合計　</t>
    </r>
    <r>
      <rPr>
        <sz val="10"/>
        <color rgb="FFFF0000"/>
        <rFont val="ＭＳ Ｐゴシック"/>
        <family val="3"/>
        <charset val="128"/>
        <scheme val="minor"/>
      </rPr>
      <t>（右欄自動計算）</t>
    </r>
    <rPh sb="18" eb="20">
      <t>ゴウケイ</t>
    </rPh>
    <rPh sb="22" eb="23">
      <t>ミギ</t>
    </rPh>
    <rPh sb="23" eb="24">
      <t>ラン</t>
    </rPh>
    <rPh sb="24" eb="26">
      <t>ジドウ</t>
    </rPh>
    <rPh sb="26" eb="28">
      <t>ケイサン</t>
    </rPh>
    <phoneticPr fontId="2"/>
  </si>
  <si>
    <t>⑪学外共同利用者の年度当たり利用見込み単位数</t>
    <rPh sb="19" eb="21">
      <t>タンイ</t>
    </rPh>
    <phoneticPr fontId="2"/>
  </si>
  <si>
    <r>
      <t xml:space="preserve">学外者利用料単価
</t>
    </r>
    <r>
      <rPr>
        <sz val="10"/>
        <color rgb="FFFF0000"/>
        <rFont val="ＭＳ Ｐゴシック"/>
        <family val="3"/>
        <charset val="128"/>
        <scheme val="minor"/>
      </rPr>
      <t>(右欄自動計算)</t>
    </r>
    <rPh sb="3" eb="6">
      <t>リヨウリョウ</t>
    </rPh>
    <rPh sb="10" eb="11">
      <t>ミギ</t>
    </rPh>
    <rPh sb="11" eb="12">
      <t>ラン</t>
    </rPh>
    <rPh sb="12" eb="16">
      <t>ジドウケイサン</t>
    </rPh>
    <phoneticPr fontId="2"/>
  </si>
  <si>
    <t>⇒検算欄</t>
    <rPh sb="1" eb="3">
      <t>ケンザン</t>
    </rPh>
    <rPh sb="3" eb="4">
      <t>ラン</t>
    </rPh>
    <phoneticPr fontId="2"/>
  </si>
  <si>
    <t>⑫学内利用者の年度当たり利用見込み単位数</t>
    <rPh sb="17" eb="19">
      <t>タンイ</t>
    </rPh>
    <phoneticPr fontId="2"/>
  </si>
  <si>
    <r>
      <t xml:space="preserve">学内者利用料単価
</t>
    </r>
    <r>
      <rPr>
        <sz val="10"/>
        <color rgb="FFFF0000"/>
        <rFont val="ＭＳ Ｐゴシック"/>
        <family val="3"/>
        <charset val="128"/>
        <scheme val="minor"/>
      </rPr>
      <t>(右欄自動計算)</t>
    </r>
    <rPh sb="3" eb="6">
      <t>リヨウリョウ</t>
    </rPh>
    <rPh sb="6" eb="8">
      <t>タンカ</t>
    </rPh>
    <rPh sb="10" eb="11">
      <t>ミギ</t>
    </rPh>
    <rPh sb="11" eb="12">
      <t>ラン</t>
    </rPh>
    <phoneticPr fontId="2"/>
  </si>
  <si>
    <r>
      <t xml:space="preserve">⑬備考
</t>
    </r>
    <r>
      <rPr>
        <b/>
        <sz val="10"/>
        <color rgb="FFFF0000"/>
        <rFont val="ＭＳ Ｐゴシック"/>
        <family val="3"/>
        <charset val="128"/>
        <scheme val="minor"/>
      </rPr>
      <t>(下記注1、2、3参照)</t>
    </r>
    <phoneticPr fontId="2"/>
  </si>
  <si>
    <t>共同利用設備の年度当たり維持管理経費を積算する際の科目等</t>
    <rPh sb="19" eb="21">
      <t>セキサン</t>
    </rPh>
    <rPh sb="23" eb="24">
      <t>サイ</t>
    </rPh>
    <rPh sb="25" eb="27">
      <t>カモク</t>
    </rPh>
    <rPh sb="27" eb="28">
      <t>ナド</t>
    </rPh>
    <phoneticPr fontId="2"/>
  </si>
  <si>
    <t>年度当たり維持管理経費額</t>
    <rPh sb="0" eb="2">
      <t>ネンド</t>
    </rPh>
    <rPh sb="2" eb="3">
      <t>ア</t>
    </rPh>
    <rPh sb="9" eb="11">
      <t>ケイヒ</t>
    </rPh>
    <rPh sb="11" eb="12">
      <t>ガク</t>
    </rPh>
    <phoneticPr fontId="2"/>
  </si>
  <si>
    <t>維持管理経費額単価</t>
    <phoneticPr fontId="2"/>
  </si>
  <si>
    <r>
      <t xml:space="preserve">⑯根拠区分
</t>
    </r>
    <r>
      <rPr>
        <sz val="9"/>
        <color rgb="FFFF0000"/>
        <rFont val="ＭＳ Ｐゴシック"/>
        <family val="3"/>
        <charset val="128"/>
        <scheme val="minor"/>
      </rPr>
      <t>(実績/推算
 から選択)</t>
    </r>
    <rPh sb="1" eb="3">
      <t>コンキョ</t>
    </rPh>
    <rPh sb="3" eb="5">
      <t>クブン</t>
    </rPh>
    <rPh sb="7" eb="9">
      <t>ジッセキ</t>
    </rPh>
    <rPh sb="10" eb="12">
      <t>スイサン</t>
    </rPh>
    <rPh sb="16" eb="18">
      <t>センタク</t>
    </rPh>
    <phoneticPr fontId="2"/>
  </si>
  <si>
    <r>
      <t xml:space="preserve">⑰推算する場合の根拠
</t>
    </r>
    <r>
      <rPr>
        <sz val="9"/>
        <color rgb="FFFF0000"/>
        <rFont val="ＭＳ Ｐゴシック"/>
        <family val="3"/>
        <charset val="128"/>
        <scheme val="minor"/>
      </rPr>
      <t>(見積書((写)参照)に拠る/
類似設備機器の実績に拠る
から選択、</t>
    </r>
    <r>
      <rPr>
        <b/>
        <sz val="9"/>
        <color rgb="FFFF0000"/>
        <rFont val="ＭＳ Ｐゴシック"/>
        <family val="3"/>
        <charset val="128"/>
        <scheme val="minor"/>
      </rPr>
      <t>下記注6参照</t>
    </r>
    <r>
      <rPr>
        <sz val="9"/>
        <color rgb="FFFF0000"/>
        <rFont val="ＭＳ Ｐゴシック"/>
        <family val="3"/>
        <charset val="128"/>
        <scheme val="minor"/>
      </rPr>
      <t>)</t>
    </r>
    <phoneticPr fontId="2"/>
  </si>
  <si>
    <r>
      <t xml:space="preserve">(a)学外者
負担分
</t>
    </r>
    <r>
      <rPr>
        <sz val="8"/>
        <color rgb="FFFF0000"/>
        <rFont val="ＭＳ Ｐゴシック"/>
        <family val="3"/>
        <charset val="128"/>
        <scheme val="minor"/>
      </rPr>
      <t>(下欄自動計算)</t>
    </r>
    <rPh sb="3" eb="6">
      <t>ガクガイシャ</t>
    </rPh>
    <rPh sb="7" eb="10">
      <t>フタンブン</t>
    </rPh>
    <rPh sb="12" eb="14">
      <t>カラン</t>
    </rPh>
    <rPh sb="14" eb="16">
      <t>ジドウ</t>
    </rPh>
    <rPh sb="16" eb="18">
      <t>ケイサン</t>
    </rPh>
    <phoneticPr fontId="2"/>
  </si>
  <si>
    <r>
      <t xml:space="preserve">(a)学内者
負担分
</t>
    </r>
    <r>
      <rPr>
        <sz val="8"/>
        <color rgb="FFFF0000"/>
        <rFont val="ＭＳ Ｐゴシック"/>
        <family val="3"/>
        <charset val="128"/>
        <scheme val="minor"/>
      </rPr>
      <t>(下欄自動計算)</t>
    </r>
    <rPh sb="3" eb="5">
      <t>ガクナイ</t>
    </rPh>
    <rPh sb="5" eb="6">
      <t>シャ</t>
    </rPh>
    <rPh sb="7" eb="10">
      <t>フタンブン</t>
    </rPh>
    <phoneticPr fontId="2"/>
  </si>
  <si>
    <r>
      <t xml:space="preserve">⑭計
</t>
    </r>
    <r>
      <rPr>
        <b/>
        <sz val="8"/>
        <color rgb="FFFF0000"/>
        <rFont val="ＭＳ Ｐゴシック (本文)"/>
        <family val="3"/>
        <charset val="128"/>
      </rPr>
      <t>(下記注4参照)</t>
    </r>
    <rPh sb="1" eb="2">
      <t>ケイ</t>
    </rPh>
    <phoneticPr fontId="2"/>
  </si>
  <si>
    <r>
      <t xml:space="preserve">⑮(b)学外者
負担分単価
</t>
    </r>
    <r>
      <rPr>
        <b/>
        <sz val="8"/>
        <color rgb="FFFF0000"/>
        <rFont val="ＭＳ Ｐゴシック"/>
        <family val="3"/>
        <charset val="128"/>
        <scheme val="minor"/>
      </rPr>
      <t>(下記注5参照)</t>
    </r>
    <phoneticPr fontId="2"/>
  </si>
  <si>
    <r>
      <t xml:space="preserve">(b)学内者
負担分単価
</t>
    </r>
    <r>
      <rPr>
        <sz val="8"/>
        <color rgb="FFFF0000"/>
        <rFont val="ＭＳ Ｐゴシック"/>
        <family val="3"/>
        <charset val="128"/>
        <scheme val="minor"/>
      </rPr>
      <t>(下欄自動計算)</t>
    </r>
    <phoneticPr fontId="2"/>
  </si>
  <si>
    <r>
      <t>人件費</t>
    </r>
    <r>
      <rPr>
        <b/>
        <sz val="10"/>
        <color rgb="FFFF0000"/>
        <rFont val="ＭＳ Ｐゴシック"/>
        <family val="3"/>
        <charset val="128"/>
        <scheme val="minor"/>
      </rPr>
      <t>(下記注7参照)</t>
    </r>
    <phoneticPr fontId="2"/>
  </si>
  <si>
    <t>実績</t>
    <rPh sb="0" eb="2">
      <t>ジッセキ</t>
    </rPh>
    <phoneticPr fontId="2"/>
  </si>
  <si>
    <t>推算</t>
    <rPh sb="0" eb="2">
      <t>スイサン</t>
    </rPh>
    <phoneticPr fontId="2"/>
  </si>
  <si>
    <t>見積書((写)参照)に拠る</t>
    <rPh sb="0" eb="3">
      <t>ミツモリショ</t>
    </rPh>
    <rPh sb="5" eb="6">
      <t>ウツ</t>
    </rPh>
    <rPh sb="7" eb="9">
      <t>サンショウ</t>
    </rPh>
    <rPh sb="11" eb="12">
      <t>ヨ</t>
    </rPh>
    <phoneticPr fontId="2"/>
  </si>
  <si>
    <t>類似設備機器の実績に拠る</t>
    <rPh sb="0" eb="2">
      <t>ルイジ</t>
    </rPh>
    <rPh sb="2" eb="4">
      <t>セツビ</t>
    </rPh>
    <rPh sb="4" eb="6">
      <t>キキ</t>
    </rPh>
    <rPh sb="7" eb="9">
      <t>ジッセキ</t>
    </rPh>
    <rPh sb="10" eb="11">
      <t>ヨ</t>
    </rPh>
    <phoneticPr fontId="2"/>
  </si>
  <si>
    <t>消耗品費</t>
    <phoneticPr fontId="2"/>
  </si>
  <si>
    <r>
      <t>備品費</t>
    </r>
    <r>
      <rPr>
        <b/>
        <sz val="10"/>
        <color rgb="FFFF0000"/>
        <rFont val="ＭＳ Ｐゴシック"/>
        <family val="3"/>
        <charset val="128"/>
        <scheme val="minor"/>
      </rPr>
      <t>(下記注8参照)</t>
    </r>
    <phoneticPr fontId="2"/>
  </si>
  <si>
    <r>
      <t>水道光熱費</t>
    </r>
    <r>
      <rPr>
        <b/>
        <sz val="10"/>
        <color rgb="FFFF0000"/>
        <rFont val="ＭＳ Ｐゴシック"/>
        <family val="3"/>
        <charset val="128"/>
        <scheme val="minor"/>
      </rPr>
      <t>(下記注5参照)</t>
    </r>
    <phoneticPr fontId="2"/>
  </si>
  <si>
    <t>通信運搬費</t>
    <phoneticPr fontId="2"/>
  </si>
  <si>
    <t>賃借料</t>
    <phoneticPr fontId="2"/>
  </si>
  <si>
    <t>燃料費</t>
    <phoneticPr fontId="2"/>
  </si>
  <si>
    <t>保守費</t>
    <phoneticPr fontId="2"/>
  </si>
  <si>
    <r>
      <t>修繕費</t>
    </r>
    <r>
      <rPr>
        <b/>
        <sz val="10"/>
        <color rgb="FFFF0000"/>
        <rFont val="ＭＳ Ｐゴシック"/>
        <family val="3"/>
        <charset val="128"/>
        <scheme val="minor"/>
      </rPr>
      <t>(下記注8参照)</t>
    </r>
    <phoneticPr fontId="2"/>
  </si>
  <si>
    <t>損害保険料</t>
    <phoneticPr fontId="2"/>
  </si>
  <si>
    <t>報酬・委託・手数料</t>
    <phoneticPr fontId="2"/>
  </si>
  <si>
    <t>租税公課</t>
    <phoneticPr fontId="2"/>
  </si>
  <si>
    <r>
      <t>雑費</t>
    </r>
    <r>
      <rPr>
        <b/>
        <sz val="10"/>
        <color rgb="FFFF0000"/>
        <rFont val="ＭＳ Ｐゴシック"/>
        <family val="3"/>
        <charset val="128"/>
        <scheme val="minor"/>
      </rPr>
      <t>(下記注5参照)</t>
    </r>
    <phoneticPr fontId="2"/>
  </si>
  <si>
    <r>
      <t>学外共同利用者施設利用料</t>
    </r>
    <r>
      <rPr>
        <b/>
        <sz val="10"/>
        <color rgb="FFFF0000"/>
        <rFont val="ＭＳ Ｐゴシック"/>
        <family val="3"/>
        <charset val="128"/>
        <scheme val="minor"/>
      </rPr>
      <t>(下記注5参照)</t>
    </r>
    <rPh sb="0" eb="2">
      <t>ガクガイ</t>
    </rPh>
    <rPh sb="2" eb="4">
      <t>キョウドウ</t>
    </rPh>
    <rPh sb="4" eb="6">
      <t>リヨウ</t>
    </rPh>
    <rPh sb="6" eb="7">
      <t>シャ</t>
    </rPh>
    <rPh sb="7" eb="9">
      <t>シセツ</t>
    </rPh>
    <rPh sb="9" eb="12">
      <t>リヨウリョウ</t>
    </rPh>
    <phoneticPr fontId="2"/>
  </si>
  <si>
    <r>
      <rPr>
        <b/>
        <sz val="10"/>
        <color rgb="FFFF0000"/>
        <rFont val="ＭＳ Ｐゴシック"/>
        <family val="3"/>
        <charset val="128"/>
        <scheme val="minor"/>
      </rPr>
      <t>注1)</t>
    </r>
    <r>
      <rPr>
        <sz val="10"/>
        <color rgb="FFFF0000"/>
        <rFont val="ＭＳ Ｐゴシック"/>
        <family val="3"/>
        <charset val="128"/>
        <scheme val="minor"/>
      </rPr>
      <t xml:space="preserve"> 利用料単価の算出方法について、東京農工大学共同利用設備利用料取扱細則第4条第1項及び第2項に基づく</t>
    </r>
    <r>
      <rPr>
        <u/>
        <sz val="10"/>
        <color rgb="FFFF0000"/>
        <rFont val="ＭＳ Ｐゴシック"/>
        <family val="3"/>
        <charset val="128"/>
        <scheme val="minor"/>
      </rPr>
      <t>本積算シート自動計算によらず、個別に決定することを希望するときは、「⑬備考」欄に、そうしなければならない特別の事情を、根拠・理由を明確に示した上で、記述してください。</t>
    </r>
    <rPh sb="0" eb="1">
      <t>チュウ</t>
    </rPh>
    <rPh sb="10" eb="12">
      <t>サンシュツ</t>
    </rPh>
    <rPh sb="12" eb="14">
      <t>ホウホウ</t>
    </rPh>
    <rPh sb="38" eb="39">
      <t>ダイ</t>
    </rPh>
    <rPh sb="40" eb="41">
      <t>ジョウ</t>
    </rPh>
    <rPh sb="41" eb="42">
      <t>ダイ</t>
    </rPh>
    <rPh sb="43" eb="44">
      <t>コウ</t>
    </rPh>
    <rPh sb="44" eb="45">
      <t>オヨ</t>
    </rPh>
    <rPh sb="46" eb="47">
      <t>ダイ</t>
    </rPh>
    <rPh sb="48" eb="49">
      <t>コウ</t>
    </rPh>
    <rPh sb="50" eb="51">
      <t>モト</t>
    </rPh>
    <rPh sb="53" eb="54">
      <t>ホン</t>
    </rPh>
    <rPh sb="54" eb="56">
      <t>セキサン</t>
    </rPh>
    <rPh sb="59" eb="61">
      <t>ジドウ</t>
    </rPh>
    <rPh sb="61" eb="63">
      <t>ケイサン</t>
    </rPh>
    <rPh sb="68" eb="70">
      <t>コベツ</t>
    </rPh>
    <rPh sb="71" eb="73">
      <t>ケッテイ</t>
    </rPh>
    <rPh sb="78" eb="80">
      <t>キボウ</t>
    </rPh>
    <rPh sb="88" eb="90">
      <t>ビコウ</t>
    </rPh>
    <rPh sb="91" eb="92">
      <t>ラン</t>
    </rPh>
    <rPh sb="105" eb="107">
      <t>トクベツ</t>
    </rPh>
    <rPh sb="108" eb="110">
      <t>ジジョウ</t>
    </rPh>
    <rPh sb="112" eb="114">
      <t>コンキョ</t>
    </rPh>
    <rPh sb="115" eb="117">
      <t>リユウ</t>
    </rPh>
    <rPh sb="118" eb="120">
      <t>メイカク</t>
    </rPh>
    <rPh sb="121" eb="122">
      <t>シメ</t>
    </rPh>
    <rPh sb="124" eb="125">
      <t>ウエ</t>
    </rPh>
    <rPh sb="127" eb="129">
      <t>キジュツ</t>
    </rPh>
    <phoneticPr fontId="2"/>
  </si>
  <si>
    <r>
      <rPr>
        <b/>
        <sz val="10"/>
        <color rgb="FFFF0000"/>
        <rFont val="ＭＳ Ｐゴシック"/>
        <family val="3"/>
        <charset val="128"/>
        <scheme val="minor"/>
      </rPr>
      <t>注2)</t>
    </r>
    <r>
      <rPr>
        <sz val="10"/>
        <color rgb="FFFF0000"/>
        <rFont val="ＭＳ Ｐゴシック"/>
        <family val="3"/>
        <charset val="128"/>
        <scheme val="minor"/>
      </rPr>
      <t xml:space="preserve"> 利用料単価を変更するときは、「⑬備考」欄に、その理由を記述してください。</t>
    </r>
    <phoneticPr fontId="2"/>
  </si>
  <si>
    <r>
      <rPr>
        <b/>
        <sz val="10"/>
        <color rgb="FFFF0000"/>
        <rFont val="ＭＳ Ｐゴシック"/>
        <family val="3"/>
        <charset val="128"/>
        <scheme val="minor"/>
      </rPr>
      <t>注3)</t>
    </r>
    <r>
      <rPr>
        <sz val="10"/>
        <color rgb="FFFF0000"/>
        <rFont val="ＭＳ Ｐゴシック"/>
        <family val="3"/>
        <charset val="128"/>
        <scheme val="minor"/>
      </rPr>
      <t xml:space="preserve"> 「⑦学外共同利用」欄で「する」を選択したときに、「⑧学外共同利用者と学内利用者の利用料単価の区別」欄で「しない」を選択した場合は、「⑬備考」欄に、その理由を記述してください。</t>
    </r>
    <rPh sb="6" eb="12">
      <t>ガクガイキョウドウリヨウ</t>
    </rPh>
    <rPh sb="61" eb="63">
      <t>センタク</t>
    </rPh>
    <phoneticPr fontId="2"/>
  </si>
  <si>
    <r>
      <rPr>
        <b/>
        <sz val="10"/>
        <color rgb="FFFF0000"/>
        <rFont val="ＭＳ Ｐゴシック"/>
        <family val="3"/>
        <charset val="128"/>
        <scheme val="minor"/>
      </rPr>
      <t>注4）</t>
    </r>
    <r>
      <rPr>
        <sz val="10"/>
        <color rgb="FFFF0000"/>
        <rFont val="ＭＳ Ｐゴシック"/>
        <family val="3"/>
        <charset val="128"/>
        <scheme val="minor"/>
      </rPr>
      <t xml:space="preserve"> 積算に必要のない科目等の「年度当たり維持管理経費額」の「⑭計」欄には、ゼロ(0)を入力してください。初期値はゼロ(0)としています。</t>
    </r>
    <rPh sb="0" eb="1">
      <t>チュウ</t>
    </rPh>
    <rPh sb="4" eb="6">
      <t>セキサン</t>
    </rPh>
    <rPh sb="7" eb="9">
      <t>ヒツヨウ</t>
    </rPh>
    <rPh sb="12" eb="14">
      <t>カモク</t>
    </rPh>
    <rPh sb="14" eb="15">
      <t>トウ</t>
    </rPh>
    <rPh sb="17" eb="19">
      <t>ネンド</t>
    </rPh>
    <rPh sb="19" eb="20">
      <t>ア</t>
    </rPh>
    <rPh sb="22" eb="24">
      <t>イジ</t>
    </rPh>
    <rPh sb="24" eb="26">
      <t>カンリ</t>
    </rPh>
    <rPh sb="26" eb="28">
      <t>ケイヒ</t>
    </rPh>
    <rPh sb="28" eb="29">
      <t>ガク</t>
    </rPh>
    <rPh sb="33" eb="34">
      <t>ケイ</t>
    </rPh>
    <rPh sb="35" eb="36">
      <t>ラン</t>
    </rPh>
    <rPh sb="45" eb="47">
      <t>ニュウリョク</t>
    </rPh>
    <rPh sb="54" eb="57">
      <t>ショキチ</t>
    </rPh>
    <phoneticPr fontId="2"/>
  </si>
  <si>
    <r>
      <rPr>
        <b/>
        <sz val="10"/>
        <color rgb="FFFF0000"/>
        <rFont val="ＭＳ Ｐゴシック"/>
        <family val="3"/>
        <charset val="128"/>
        <scheme val="minor"/>
      </rPr>
      <t>注5）</t>
    </r>
    <r>
      <rPr>
        <sz val="10"/>
        <color rgb="FFFF0000"/>
        <rFont val="ＭＳ Ｐゴシック"/>
        <family val="3"/>
        <charset val="128"/>
        <scheme val="minor"/>
      </rPr>
      <t xml:space="preserve"> 「</t>
    </r>
    <r>
      <rPr>
        <b/>
        <i/>
        <sz val="10"/>
        <color rgb="FFFF0000"/>
        <rFont val="ＭＳ Ｐゴシック"/>
        <family val="3"/>
        <charset val="128"/>
        <scheme val="minor"/>
      </rPr>
      <t>水道光熱費</t>
    </r>
    <r>
      <rPr>
        <sz val="10"/>
        <color rgb="FFFF0000"/>
        <rFont val="ＭＳ Ｐゴシック"/>
        <family val="3"/>
        <charset val="128"/>
        <scheme val="minor"/>
      </rPr>
      <t>」「</t>
    </r>
    <r>
      <rPr>
        <b/>
        <i/>
        <sz val="10"/>
        <color rgb="FFFF0000"/>
        <rFont val="ＭＳ Ｐゴシック"/>
        <family val="3"/>
        <charset val="128"/>
        <scheme val="minor"/>
      </rPr>
      <t>雑費</t>
    </r>
    <r>
      <rPr>
        <sz val="10"/>
        <color rgb="FFFF0000"/>
        <rFont val="ＭＳ Ｐゴシック"/>
        <family val="3"/>
        <charset val="128"/>
        <scheme val="minor"/>
      </rPr>
      <t>」「</t>
    </r>
    <r>
      <rPr>
        <b/>
        <i/>
        <sz val="10"/>
        <color rgb="FFFF0000"/>
        <rFont val="ＭＳ Ｐゴシック"/>
        <family val="3"/>
        <charset val="128"/>
        <scheme val="minor"/>
      </rPr>
      <t>学外共同利用者施設利用料</t>
    </r>
    <r>
      <rPr>
        <sz val="10"/>
        <color rgb="FFFF0000"/>
        <rFont val="ＭＳ Ｐゴシック"/>
        <family val="3"/>
        <charset val="128"/>
        <scheme val="minor"/>
      </rPr>
      <t>」は、学外共同利用者が特に負担しなければならない積算科目です。「⑦学外共同利用」欄及び「⑧学外共同利用者と学内利用者の利用料単価の区別」欄で、ともに「する」を選択したときのみ、入力してください。積算に必要のない科目等には、「⑮(b)学外者負担分単価」欄にゼロ(0)を入力してください。初期値はゼロ(0)としています。</t>
    </r>
    <rPh sb="0" eb="1">
      <t>チュウ</t>
    </rPh>
    <rPh sb="5" eb="7">
      <t>スイドウ</t>
    </rPh>
    <rPh sb="7" eb="10">
      <t>コウネツヒ</t>
    </rPh>
    <rPh sb="12" eb="14">
      <t>ザッピ</t>
    </rPh>
    <rPh sb="18" eb="20">
      <t>キョウドウ</t>
    </rPh>
    <rPh sb="20" eb="22">
      <t>リヨウ</t>
    </rPh>
    <rPh sb="31" eb="33">
      <t>ガクガイ</t>
    </rPh>
    <rPh sb="33" eb="35">
      <t>キョウドウ</t>
    </rPh>
    <rPh sb="35" eb="38">
      <t>リヨウシャ</t>
    </rPh>
    <rPh sb="39" eb="40">
      <t>トク</t>
    </rPh>
    <rPh sb="41" eb="43">
      <t>フタン</t>
    </rPh>
    <rPh sb="52" eb="54">
      <t>セキサン</t>
    </rPh>
    <rPh sb="54" eb="56">
      <t>カモク</t>
    </rPh>
    <rPh sb="61" eb="67">
      <t>ガクガイキョウドウリヨウ</t>
    </rPh>
    <rPh sb="68" eb="69">
      <t>ラン</t>
    </rPh>
    <rPh sb="69" eb="70">
      <t>オヨ</t>
    </rPh>
    <rPh sb="96" eb="97">
      <t>ラン</t>
    </rPh>
    <rPh sb="107" eb="109">
      <t>センタク</t>
    </rPh>
    <rPh sb="125" eb="127">
      <t>セキサン</t>
    </rPh>
    <rPh sb="128" eb="130">
      <t>ヒツヨウ</t>
    </rPh>
    <rPh sb="133" eb="135">
      <t>カモク</t>
    </rPh>
    <rPh sb="135" eb="136">
      <t>トウ</t>
    </rPh>
    <rPh sb="153" eb="154">
      <t>ラン</t>
    </rPh>
    <phoneticPr fontId="2"/>
  </si>
  <si>
    <r>
      <rPr>
        <b/>
        <sz val="10"/>
        <color rgb="FFFF0000"/>
        <rFont val="ＭＳ Ｐゴシック"/>
        <family val="3"/>
        <charset val="128"/>
        <scheme val="minor"/>
      </rPr>
      <t>注6）</t>
    </r>
    <r>
      <rPr>
        <sz val="10"/>
        <color rgb="FFFF0000"/>
        <rFont val="ＭＳ Ｐゴシック"/>
        <family val="3"/>
        <charset val="128"/>
        <scheme val="minor"/>
      </rPr>
      <t xml:space="preserve"> 「⑰推算する場合の根拠」欄で「見積書((写)参照)に拠る」を選択したときは、見積書(写)を併せて提出してください。</t>
    </r>
    <rPh sb="0" eb="1">
      <t>チュウ</t>
    </rPh>
    <rPh sb="6" eb="8">
      <t>スイサン</t>
    </rPh>
    <rPh sb="10" eb="12">
      <t>バアイ</t>
    </rPh>
    <rPh sb="13" eb="15">
      <t>コンキョ</t>
    </rPh>
    <rPh sb="16" eb="17">
      <t>ラン</t>
    </rPh>
    <rPh sb="19" eb="22">
      <t>ミツモリショ</t>
    </rPh>
    <rPh sb="24" eb="25">
      <t>ウツ</t>
    </rPh>
    <rPh sb="26" eb="28">
      <t>サンショウ</t>
    </rPh>
    <rPh sb="30" eb="31">
      <t>ヨ</t>
    </rPh>
    <rPh sb="34" eb="36">
      <t>センタク</t>
    </rPh>
    <rPh sb="42" eb="45">
      <t>ミツモリショ</t>
    </rPh>
    <rPh sb="46" eb="47">
      <t>ウツ</t>
    </rPh>
    <rPh sb="49" eb="50">
      <t>アワ</t>
    </rPh>
    <rPh sb="52" eb="54">
      <t>テイシュツ</t>
    </rPh>
    <phoneticPr fontId="2"/>
  </si>
  <si>
    <r>
      <rPr>
        <b/>
        <sz val="10"/>
        <color rgb="FFFF0000"/>
        <rFont val="ＭＳ Ｐゴシック"/>
        <family val="3"/>
        <charset val="128"/>
        <scheme val="minor"/>
      </rPr>
      <t>注7）</t>
    </r>
    <r>
      <rPr>
        <sz val="10"/>
        <color rgb="FFFF0000"/>
        <rFont val="ＭＳ Ｐゴシック"/>
        <family val="3"/>
        <charset val="128"/>
        <scheme val="minor"/>
      </rPr>
      <t xml:space="preserve"> 「人件費」を推算する場合、「⑰推算する場合の根拠」欄は、「時給単価×総時間数」、「日給単価×総日数」又は「月給単価×総月数」で積算してください。</t>
    </r>
    <rPh sb="0" eb="1">
      <t>チュウ</t>
    </rPh>
    <rPh sb="5" eb="8">
      <t>ジンケンヒ</t>
    </rPh>
    <rPh sb="10" eb="12">
      <t>スイサン</t>
    </rPh>
    <rPh sb="14" eb="16">
      <t>バアイ</t>
    </rPh>
    <rPh sb="19" eb="21">
      <t>スイサン</t>
    </rPh>
    <rPh sb="23" eb="25">
      <t>バアイ</t>
    </rPh>
    <rPh sb="26" eb="28">
      <t>コンキョ</t>
    </rPh>
    <rPh sb="29" eb="30">
      <t>ラン</t>
    </rPh>
    <rPh sb="33" eb="35">
      <t>ジキュウ</t>
    </rPh>
    <rPh sb="35" eb="37">
      <t>タンカ</t>
    </rPh>
    <rPh sb="38" eb="39">
      <t>ソウ</t>
    </rPh>
    <rPh sb="39" eb="42">
      <t>ジカンスウ</t>
    </rPh>
    <rPh sb="45" eb="47">
      <t>ニッキュウ</t>
    </rPh>
    <rPh sb="47" eb="49">
      <t>タンカ</t>
    </rPh>
    <rPh sb="50" eb="53">
      <t>ソウニッスウ</t>
    </rPh>
    <rPh sb="54" eb="55">
      <t>マタ</t>
    </rPh>
    <rPh sb="57" eb="59">
      <t>ゲッキュウ</t>
    </rPh>
    <rPh sb="59" eb="61">
      <t>タンカ</t>
    </rPh>
    <rPh sb="62" eb="63">
      <t>ソウ</t>
    </rPh>
    <rPh sb="63" eb="65">
      <t>ツキスウ</t>
    </rPh>
    <rPh sb="67" eb="69">
      <t>セキサン</t>
    </rPh>
    <phoneticPr fontId="2"/>
  </si>
  <si>
    <r>
      <rPr>
        <b/>
        <sz val="10"/>
        <color rgb="FFFF0000"/>
        <rFont val="ＭＳ Ｐゴシック"/>
        <family val="3"/>
        <charset val="128"/>
        <scheme val="minor"/>
      </rPr>
      <t>注8）</t>
    </r>
    <r>
      <rPr>
        <sz val="10"/>
        <color rgb="FFFF0000"/>
        <rFont val="ＭＳ Ｐゴシック"/>
        <family val="3"/>
        <charset val="128"/>
        <scheme val="minor"/>
      </rPr>
      <t xml:space="preserve"> 「</t>
    </r>
    <r>
      <rPr>
        <b/>
        <sz val="10"/>
        <color rgb="FFFF0000"/>
        <rFont val="ＭＳ Ｐゴシック"/>
        <family val="3"/>
        <charset val="128"/>
        <scheme val="minor"/>
      </rPr>
      <t>備品費</t>
    </r>
    <r>
      <rPr>
        <sz val="10"/>
        <color rgb="FFFF0000"/>
        <rFont val="ＭＳ Ｐゴシック"/>
        <family val="3"/>
        <charset val="128"/>
        <scheme val="minor"/>
      </rPr>
      <t>」「</t>
    </r>
    <r>
      <rPr>
        <b/>
        <sz val="10"/>
        <color rgb="FFFF0000"/>
        <rFont val="ＭＳ Ｐゴシック"/>
        <family val="3"/>
        <charset val="128"/>
        <scheme val="minor"/>
      </rPr>
      <t>修繕費</t>
    </r>
    <r>
      <rPr>
        <sz val="10"/>
        <color rgb="FFFF0000"/>
        <rFont val="ＭＳ Ｐゴシック"/>
        <family val="3"/>
        <charset val="128"/>
        <scheme val="minor"/>
      </rPr>
      <t>」は、修繕積立金の積算科目です。</t>
    </r>
    <rPh sb="0" eb="1">
      <t>チュウ</t>
    </rPh>
    <rPh sb="10" eb="13">
      <t>シュウゼンヒ</t>
    </rPh>
    <rPh sb="16" eb="18">
      <t>シュウゼン</t>
    </rPh>
    <rPh sb="18" eb="21">
      <t>ツミタテキン</t>
    </rPh>
    <rPh sb="22" eb="24">
      <t>セキサン</t>
    </rPh>
    <rPh sb="24" eb="26">
      <t>カモク</t>
    </rPh>
    <phoneticPr fontId="2"/>
  </si>
  <si>
    <t>№２．</t>
    <phoneticPr fontId="2"/>
  </si>
  <si>
    <t>№１．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</si>
</sst>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00000_ ;[Red]\-#,##0.000000\ "/>
  </numFmts>
  <fonts count="38">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scheme val="minor"/>
    </font>
    <font>
      <sz val="18"/>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9"/>
      <name val="ＭＳ Ｐゴシック"/>
      <family val="3"/>
      <charset val="128"/>
      <scheme val="minor"/>
    </font>
    <font>
      <sz val="12"/>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
      <b/>
      <i/>
      <sz val="12"/>
      <name val="ＭＳ Ｐゴシック"/>
      <family val="3"/>
      <charset val="128"/>
      <scheme val="minor"/>
    </font>
    <font>
      <sz val="8"/>
      <color rgb="FFFF0000"/>
      <name val="ＭＳ Ｐゴシック"/>
      <family val="3"/>
      <charset val="128"/>
      <scheme val="minor"/>
    </font>
    <font>
      <b/>
      <sz val="16"/>
      <name val="ＭＳ Ｐゴシック"/>
      <family val="3"/>
      <charset val="128"/>
      <scheme val="minor"/>
    </font>
    <font>
      <b/>
      <sz val="18"/>
      <name val="ＭＳ Ｐゴシック"/>
      <family val="3"/>
      <charset val="128"/>
      <scheme val="minor"/>
    </font>
    <font>
      <sz val="9"/>
      <color rgb="FFFF0000"/>
      <name val="ＭＳ Ｐゴシック"/>
      <family val="3"/>
      <charset val="128"/>
      <scheme val="minor"/>
    </font>
    <font>
      <b/>
      <sz val="10"/>
      <color rgb="FFFF0000"/>
      <name val="ＭＳ Ｐゴシック"/>
      <family val="3"/>
      <charset val="128"/>
      <scheme val="minor"/>
    </font>
    <font>
      <b/>
      <sz val="8"/>
      <color rgb="FFFF0000"/>
      <name val="ＭＳ Ｐゴシック (本文)"/>
      <family val="3"/>
      <charset val="128"/>
    </font>
    <font>
      <b/>
      <sz val="8"/>
      <color rgb="FFFF0000"/>
      <name val="ＭＳ Ｐゴシック"/>
      <family val="3"/>
      <charset val="128"/>
      <scheme val="minor"/>
    </font>
    <font>
      <b/>
      <sz val="9"/>
      <color rgb="FFFF0000"/>
      <name val="ＭＳ Ｐゴシック"/>
      <family val="3"/>
      <charset val="128"/>
      <scheme val="minor"/>
    </font>
    <font>
      <u/>
      <sz val="10"/>
      <color rgb="FFFF0000"/>
      <name val="ＭＳ Ｐゴシック"/>
      <family val="3"/>
      <charset val="128"/>
      <scheme val="minor"/>
    </font>
    <font>
      <b/>
      <i/>
      <sz val="10"/>
      <color rgb="FFFF0000"/>
      <name val="ＭＳ Ｐゴシック"/>
      <family val="3"/>
      <charset val="128"/>
      <scheme val="minor"/>
    </font>
    <font>
      <sz val="9"/>
      <color indexed="81"/>
      <name val="MS P ゴシック"/>
      <family val="3"/>
      <charset val="128"/>
    </font>
    <font>
      <b/>
      <sz val="9"/>
      <color indexed="81"/>
      <name val="MS P ゴシック"/>
      <family val="3"/>
      <charset val="128"/>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tint="-0.249977111117893"/>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auto="1"/>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bottom/>
      <diagonal/>
    </border>
    <border diagonalUp="1">
      <left/>
      <right style="thin">
        <color auto="1"/>
      </right>
      <top style="thick">
        <color indexed="64"/>
      </top>
      <bottom style="thick">
        <color indexed="64"/>
      </bottom>
      <diagonal style="thin">
        <color auto="1"/>
      </diagonal>
    </border>
    <border>
      <left style="thin">
        <color indexed="64"/>
      </left>
      <right/>
      <top style="thick">
        <color indexed="64"/>
      </top>
      <bottom style="thick">
        <color indexed="64"/>
      </bottom>
      <diagonal/>
    </border>
    <border diagonalUp="1">
      <left/>
      <right style="thick">
        <color indexed="64"/>
      </right>
      <top style="thick">
        <color indexed="64"/>
      </top>
      <bottom style="thick">
        <color indexed="64"/>
      </bottom>
      <diagonal style="thin">
        <color auto="1"/>
      </diagonal>
    </border>
    <border>
      <left style="thin">
        <color indexed="64"/>
      </left>
      <right style="thin">
        <color indexed="64"/>
      </right>
      <top style="thick">
        <color indexed="64"/>
      </top>
      <bottom style="thick">
        <color indexed="64"/>
      </bottom>
      <diagonal/>
    </border>
  </borders>
  <cellStyleXfs count="26">
    <xf numFmtId="0" fontId="0" fillId="0" borderId="0"/>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10" borderId="0" applyNumberFormat="0" applyBorder="0" applyAlignment="0" applyProtection="0">
      <alignment vertical="center"/>
    </xf>
    <xf numFmtId="0" fontId="4" fillId="0" borderId="0" applyNumberFormat="0" applyFill="0" applyBorder="0" applyAlignment="0" applyProtection="0">
      <alignment vertical="center"/>
    </xf>
    <xf numFmtId="0" fontId="5" fillId="11" borderId="1" applyNumberFormat="0" applyAlignment="0" applyProtection="0">
      <alignment vertical="center"/>
    </xf>
    <xf numFmtId="0" fontId="1" fillId="12" borderId="2" applyNumberFormat="0" applyFont="0" applyAlignment="0" applyProtection="0">
      <alignment vertical="center"/>
    </xf>
    <xf numFmtId="0" fontId="6" fillId="0" borderId="3" applyNumberFormat="0" applyFill="0" applyAlignment="0" applyProtection="0">
      <alignment vertical="center"/>
    </xf>
    <xf numFmtId="0" fontId="7" fillId="2" borderId="0" applyNumberFormat="0" applyBorder="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13" borderId="8" applyNumberFormat="0" applyAlignment="0" applyProtection="0">
      <alignment vertical="center"/>
    </xf>
    <xf numFmtId="0" fontId="13" fillId="0" borderId="0" applyNumberFormat="0" applyFill="0" applyBorder="0" applyAlignment="0" applyProtection="0">
      <alignment vertical="center"/>
    </xf>
    <xf numFmtId="0" fontId="14" fillId="4"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3" borderId="0" applyNumberFormat="0" applyBorder="0" applyAlignment="0" applyProtection="0">
      <alignment vertical="center"/>
    </xf>
  </cellStyleXfs>
  <cellXfs count="143">
    <xf numFmtId="0" fontId="0" fillId="0" borderId="0" xfId="0"/>
    <xf numFmtId="0" fontId="18" fillId="0" borderId="24" xfId="21" applyFont="1" applyBorder="1" applyAlignment="1" applyProtection="1">
      <alignment horizontal="center" vertical="center"/>
      <protection locked="0"/>
    </xf>
    <xf numFmtId="0" fontId="18" fillId="0" borderId="27" xfId="22" applyFont="1" applyBorder="1" applyAlignment="1" applyProtection="1">
      <alignment horizontal="left" vertical="center"/>
      <protection locked="0"/>
    </xf>
    <xf numFmtId="0" fontId="23" fillId="14" borderId="26" xfId="22" applyFont="1" applyFill="1" applyBorder="1" applyAlignment="1">
      <alignment vertical="center" wrapText="1"/>
    </xf>
    <xf numFmtId="0" fontId="18" fillId="0" borderId="27" xfId="24" applyFont="1" applyBorder="1" applyAlignment="1" applyProtection="1">
      <alignment vertical="center" wrapText="1"/>
      <protection locked="0"/>
    </xf>
    <xf numFmtId="0" fontId="23" fillId="14" borderId="23" xfId="22" applyFont="1" applyFill="1" applyBorder="1" applyAlignment="1">
      <alignment horizontal="center" vertical="center" wrapText="1" shrinkToFit="1"/>
    </xf>
    <xf numFmtId="0" fontId="23" fillId="14" borderId="25" xfId="22" applyFont="1" applyFill="1" applyBorder="1" applyAlignment="1">
      <alignment horizontal="center" vertical="center" wrapText="1" shrinkToFit="1"/>
    </xf>
    <xf numFmtId="0" fontId="18" fillId="0" borderId="23" xfId="21" applyFont="1" applyBorder="1" applyAlignment="1" applyProtection="1">
      <alignment horizontal="center" vertical="center"/>
      <protection locked="0"/>
    </xf>
    <xf numFmtId="177" fontId="18" fillId="15" borderId="23" xfId="22" applyNumberFormat="1" applyFont="1" applyFill="1" applyBorder="1" applyAlignment="1">
      <alignment horizontal="right" vertical="center"/>
    </xf>
    <xf numFmtId="177" fontId="18" fillId="15" borderId="13" xfId="22" applyNumberFormat="1" applyFont="1" applyFill="1" applyBorder="1" applyAlignment="1">
      <alignment horizontal="right" vertical="center"/>
    </xf>
    <xf numFmtId="0" fontId="0" fillId="0" borderId="27" xfId="0" applyBorder="1" applyAlignment="1" applyProtection="1">
      <alignment vertical="center"/>
      <protection locked="0"/>
    </xf>
    <xf numFmtId="177" fontId="18" fillId="15" borderId="31" xfId="22" applyNumberFormat="1" applyFont="1" applyFill="1" applyBorder="1" applyAlignment="1">
      <alignment horizontal="right" vertical="center"/>
    </xf>
    <xf numFmtId="0" fontId="23" fillId="0" borderId="11" xfId="23" applyFont="1" applyBorder="1" applyAlignment="1" applyProtection="1">
      <alignment horizontal="center" vertical="center"/>
      <protection locked="0"/>
    </xf>
    <xf numFmtId="0" fontId="23" fillId="14" borderId="47" xfId="22" applyFont="1" applyFill="1" applyBorder="1" applyAlignment="1">
      <alignment horizontal="center" vertical="center" wrapText="1" shrinkToFit="1"/>
    </xf>
    <xf numFmtId="176" fontId="18" fillId="15" borderId="48" xfId="21" applyNumberFormat="1" applyFont="1" applyFill="1" applyBorder="1" applyAlignment="1">
      <alignment horizontal="right" vertical="center"/>
    </xf>
    <xf numFmtId="176" fontId="18" fillId="15" borderId="49" xfId="21" applyNumberFormat="1" applyFont="1" applyFill="1" applyBorder="1" applyAlignment="1">
      <alignment horizontal="right" vertical="center"/>
    </xf>
    <xf numFmtId="176" fontId="18" fillId="15" borderId="50" xfId="21" applyNumberFormat="1" applyFont="1" applyFill="1" applyBorder="1" applyAlignment="1">
      <alignment horizontal="right" vertical="center"/>
    </xf>
    <xf numFmtId="176" fontId="18" fillId="15" borderId="51" xfId="21" applyNumberFormat="1" applyFont="1" applyFill="1" applyBorder="1" applyAlignment="1">
      <alignment horizontal="right" vertical="center"/>
    </xf>
    <xf numFmtId="0" fontId="23" fillId="14" borderId="47" xfId="22" applyFont="1" applyFill="1" applyBorder="1" applyAlignment="1">
      <alignment horizontal="center" vertical="center" wrapText="1"/>
    </xf>
    <xf numFmtId="176" fontId="18" fillId="15" borderId="44" xfId="21" applyNumberFormat="1" applyFont="1" applyFill="1" applyBorder="1" applyAlignment="1">
      <alignment horizontal="right" vertical="center"/>
    </xf>
    <xf numFmtId="176" fontId="18" fillId="15" borderId="52" xfId="22" applyNumberFormat="1" applyFont="1" applyFill="1" applyBorder="1" applyAlignment="1">
      <alignment horizontal="right" vertical="center"/>
    </xf>
    <xf numFmtId="176" fontId="18" fillId="15" borderId="53" xfId="21" applyNumberFormat="1" applyFont="1" applyFill="1" applyBorder="1" applyAlignment="1">
      <alignment horizontal="right" vertical="center"/>
    </xf>
    <xf numFmtId="177" fontId="18" fillId="15" borderId="54" xfId="22" applyNumberFormat="1" applyFont="1" applyFill="1" applyBorder="1" applyAlignment="1">
      <alignment horizontal="right" vertical="center"/>
    </xf>
    <xf numFmtId="176" fontId="23" fillId="15" borderId="46" xfId="23" applyNumberFormat="1" applyFont="1" applyFill="1" applyBorder="1" applyAlignment="1">
      <alignment horizontal="center" vertical="center"/>
    </xf>
    <xf numFmtId="0" fontId="23" fillId="14" borderId="32" xfId="22" applyFont="1" applyFill="1" applyBorder="1" applyAlignment="1">
      <alignment horizontal="left" vertical="center" wrapText="1"/>
    </xf>
    <xf numFmtId="0" fontId="23" fillId="14" borderId="40" xfId="22" applyFont="1" applyFill="1" applyBorder="1" applyAlignment="1">
      <alignment vertical="center" wrapText="1"/>
    </xf>
    <xf numFmtId="0" fontId="18" fillId="0" borderId="32" xfId="22" applyFont="1" applyBorder="1" applyAlignment="1" applyProtection="1">
      <alignment horizontal="center" vertical="center"/>
      <protection locked="0"/>
    </xf>
    <xf numFmtId="0" fontId="23" fillId="14" borderId="45" xfId="22" applyFont="1" applyFill="1" applyBorder="1" applyAlignment="1">
      <alignment horizontal="left" vertical="center" wrapText="1"/>
    </xf>
    <xf numFmtId="0" fontId="18" fillId="0" borderId="46" xfId="22" applyFont="1" applyBorder="1" applyAlignment="1" applyProtection="1">
      <alignment horizontal="center" vertical="center"/>
      <protection locked="0"/>
    </xf>
    <xf numFmtId="0" fontId="18" fillId="0" borderId="24" xfId="22" applyFont="1" applyBorder="1" applyAlignment="1" applyProtection="1">
      <alignment horizontal="center" vertical="center"/>
      <protection locked="0"/>
    </xf>
    <xf numFmtId="176" fontId="23" fillId="15" borderId="35" xfId="23" applyNumberFormat="1" applyFont="1" applyFill="1" applyBorder="1" applyAlignment="1">
      <alignment horizontal="center" vertical="center"/>
    </xf>
    <xf numFmtId="0" fontId="23" fillId="14" borderId="26" xfId="23" applyFont="1" applyFill="1" applyBorder="1" applyAlignment="1">
      <alignment vertical="center" wrapText="1"/>
    </xf>
    <xf numFmtId="0" fontId="18" fillId="0" borderId="43" xfId="22" applyFont="1" applyBorder="1" applyAlignment="1" applyProtection="1">
      <alignment horizontal="center" vertical="center"/>
      <protection locked="0"/>
    </xf>
    <xf numFmtId="0" fontId="23" fillId="0" borderId="46" xfId="23" applyFont="1" applyBorder="1" applyAlignment="1" applyProtection="1">
      <alignment horizontal="center" vertical="center"/>
      <protection locked="0"/>
    </xf>
    <xf numFmtId="176" fontId="18" fillId="0" borderId="25" xfId="21" applyNumberFormat="1" applyFont="1" applyBorder="1" applyAlignment="1" applyProtection="1">
      <alignment horizontal="right" vertical="center"/>
      <protection locked="0"/>
    </xf>
    <xf numFmtId="176" fontId="18" fillId="0" borderId="29" xfId="21" applyNumberFormat="1" applyFont="1" applyBorder="1" applyAlignment="1" applyProtection="1">
      <alignment horizontal="right" vertical="center"/>
      <protection locked="0"/>
    </xf>
    <xf numFmtId="176" fontId="18" fillId="0" borderId="44" xfId="21" applyNumberFormat="1" applyFont="1" applyBorder="1" applyAlignment="1" applyProtection="1">
      <alignment horizontal="right" vertical="center"/>
      <protection locked="0"/>
    </xf>
    <xf numFmtId="176" fontId="18" fillId="0" borderId="12" xfId="21" applyNumberFormat="1" applyFont="1" applyBorder="1" applyAlignment="1" applyProtection="1">
      <alignment horizontal="right" vertical="center"/>
      <protection locked="0"/>
    </xf>
    <xf numFmtId="176" fontId="18" fillId="15" borderId="23" xfId="21" applyNumberFormat="1" applyFont="1" applyFill="1" applyBorder="1" applyAlignment="1">
      <alignment horizontal="right" vertical="center"/>
    </xf>
    <xf numFmtId="176" fontId="18" fillId="15" borderId="31" xfId="21" applyNumberFormat="1" applyFont="1" applyFill="1" applyBorder="1" applyAlignment="1">
      <alignment horizontal="right" vertical="center"/>
    </xf>
    <xf numFmtId="176" fontId="18" fillId="15" borderId="13" xfId="21" applyNumberFormat="1" applyFont="1" applyFill="1" applyBorder="1" applyAlignment="1">
      <alignment horizontal="right" vertical="center"/>
    </xf>
    <xf numFmtId="0" fontId="16" fillId="15" borderId="12" xfId="22" applyFont="1" applyFill="1" applyBorder="1" applyAlignment="1">
      <alignment horizontal="right" vertical="center" wrapText="1"/>
    </xf>
    <xf numFmtId="0" fontId="16" fillId="15" borderId="39" xfId="22" applyFont="1" applyFill="1" applyBorder="1" applyAlignment="1">
      <alignment vertical="center" wrapText="1"/>
    </xf>
    <xf numFmtId="0" fontId="16" fillId="15" borderId="29" xfId="22" applyFont="1" applyFill="1" applyBorder="1" applyAlignment="1">
      <alignment horizontal="right" vertical="center" wrapText="1"/>
    </xf>
    <xf numFmtId="0" fontId="16" fillId="15" borderId="33" xfId="22" applyFont="1" applyFill="1" applyBorder="1" applyAlignment="1">
      <alignment vertical="center" wrapText="1"/>
    </xf>
    <xf numFmtId="0" fontId="23" fillId="14" borderId="24" xfId="22" applyFont="1" applyFill="1" applyBorder="1" applyAlignment="1">
      <alignment horizontal="center" vertical="center" shrinkToFit="1"/>
    </xf>
    <xf numFmtId="0" fontId="23" fillId="14" borderId="23" xfId="22" applyFont="1" applyFill="1" applyBorder="1" applyAlignment="1">
      <alignment horizontal="center" vertical="center" wrapText="1"/>
    </xf>
    <xf numFmtId="0" fontId="18" fillId="0" borderId="0" xfId="22" applyFont="1">
      <alignment vertical="center"/>
    </xf>
    <xf numFmtId="0" fontId="0" fillId="0" borderId="0" xfId="23" applyFont="1">
      <alignment vertical="center"/>
    </xf>
    <xf numFmtId="178" fontId="18" fillId="0" borderId="0" xfId="24" applyNumberFormat="1" applyFont="1" applyAlignment="1">
      <alignment horizontal="right" vertical="center"/>
    </xf>
    <xf numFmtId="0" fontId="18" fillId="0" borderId="0" xfId="24" applyFont="1">
      <alignment vertical="center"/>
    </xf>
    <xf numFmtId="0" fontId="16" fillId="0" borderId="0" xfId="23" applyFont="1">
      <alignment vertical="center"/>
    </xf>
    <xf numFmtId="0" fontId="18" fillId="0" borderId="0" xfId="23" applyFont="1">
      <alignment vertical="center"/>
    </xf>
    <xf numFmtId="176" fontId="19" fillId="0" borderId="23" xfId="21" applyNumberFormat="1" applyFont="1" applyBorder="1">
      <alignment vertical="center"/>
    </xf>
    <xf numFmtId="0" fontId="18" fillId="0" borderId="0" xfId="22" applyFont="1" applyAlignment="1">
      <alignment horizontal="left" vertical="center"/>
    </xf>
    <xf numFmtId="176" fontId="19" fillId="0" borderId="23" xfId="21" applyNumberFormat="1" applyFont="1" applyBorder="1" applyAlignment="1">
      <alignment horizontal="left" vertical="center"/>
    </xf>
    <xf numFmtId="0" fontId="21" fillId="0" borderId="0" xfId="22" applyFont="1" applyAlignment="1">
      <alignment horizontal="justify" vertical="center"/>
    </xf>
    <xf numFmtId="0" fontId="21" fillId="0" borderId="0" xfId="22" applyFont="1">
      <alignment vertical="center"/>
    </xf>
    <xf numFmtId="0" fontId="24" fillId="14" borderId="16" xfId="22" applyFont="1" applyFill="1" applyBorder="1" applyAlignment="1">
      <alignment horizontal="left" vertical="top"/>
    </xf>
    <xf numFmtId="0" fontId="24" fillId="14" borderId="0" xfId="22" applyFont="1" applyFill="1" applyAlignment="1">
      <alignment horizontal="left" vertical="top"/>
    </xf>
    <xf numFmtId="0" fontId="24" fillId="14" borderId="17" xfId="22" applyFont="1" applyFill="1" applyBorder="1" applyAlignment="1">
      <alignment horizontal="left" vertical="top"/>
    </xf>
    <xf numFmtId="0" fontId="24" fillId="14" borderId="16" xfId="22" applyFont="1" applyFill="1" applyBorder="1" applyAlignment="1">
      <alignment horizontal="left" vertical="top" wrapText="1"/>
    </xf>
    <xf numFmtId="0" fontId="24" fillId="14" borderId="0" xfId="22" applyFont="1" applyFill="1" applyAlignment="1">
      <alignment horizontal="left" vertical="top" wrapText="1"/>
    </xf>
    <xf numFmtId="0" fontId="24" fillId="14" borderId="17" xfId="22" applyFont="1" applyFill="1" applyBorder="1" applyAlignment="1">
      <alignment horizontal="left" vertical="top" wrapText="1"/>
    </xf>
    <xf numFmtId="0" fontId="24" fillId="14" borderId="36" xfId="22" applyFont="1" applyFill="1" applyBorder="1" applyAlignment="1">
      <alignment horizontal="left" vertical="top"/>
    </xf>
    <xf numFmtId="0" fontId="24" fillId="14" borderId="15" xfId="22" applyFont="1" applyFill="1" applyBorder="1" applyAlignment="1">
      <alignment horizontal="left" vertical="top"/>
    </xf>
    <xf numFmtId="0" fontId="24" fillId="14" borderId="37" xfId="22" applyFont="1" applyFill="1" applyBorder="1" applyAlignment="1">
      <alignment horizontal="left" vertical="top"/>
    </xf>
    <xf numFmtId="0" fontId="21" fillId="14" borderId="26" xfId="22" applyFont="1" applyFill="1" applyBorder="1" applyAlignment="1">
      <alignment horizontal="left" vertical="center"/>
    </xf>
    <xf numFmtId="0" fontId="21" fillId="14" borderId="25" xfId="22" applyFont="1" applyFill="1" applyBorder="1" applyAlignment="1">
      <alignment horizontal="left" vertical="center"/>
    </xf>
    <xf numFmtId="0" fontId="22" fillId="14" borderId="26" xfId="22" applyFont="1" applyFill="1" applyBorder="1" applyAlignment="1">
      <alignment horizontal="left" vertical="center"/>
    </xf>
    <xf numFmtId="0" fontId="22" fillId="14" borderId="25" xfId="22" applyFont="1" applyFill="1" applyBorder="1" applyAlignment="1">
      <alignment horizontal="left" vertical="center"/>
    </xf>
    <xf numFmtId="0" fontId="21" fillId="14" borderId="40" xfId="22" applyFont="1" applyFill="1" applyBorder="1" applyAlignment="1">
      <alignment horizontal="left" vertical="center"/>
    </xf>
    <xf numFmtId="0" fontId="21" fillId="14" borderId="29" xfId="22" applyFont="1" applyFill="1" applyBorder="1" applyAlignment="1">
      <alignment horizontal="left" vertical="center"/>
    </xf>
    <xf numFmtId="0" fontId="25" fillId="14" borderId="45" xfId="22" applyFont="1" applyFill="1" applyBorder="1" applyAlignment="1">
      <alignment horizontal="left" vertical="center" shrinkToFit="1"/>
    </xf>
    <xf numFmtId="0" fontId="25" fillId="14" borderId="43" xfId="22" applyFont="1" applyFill="1" applyBorder="1" applyAlignment="1">
      <alignment horizontal="left" vertical="center" shrinkToFit="1"/>
    </xf>
    <xf numFmtId="0" fontId="18" fillId="14" borderId="16" xfId="22" applyFont="1" applyFill="1" applyBorder="1" applyAlignment="1">
      <alignment horizontal="center" vertical="center"/>
    </xf>
    <xf numFmtId="0" fontId="18" fillId="14" borderId="0" xfId="22" applyFont="1" applyFill="1" applyAlignment="1">
      <alignment horizontal="center" vertical="center"/>
    </xf>
    <xf numFmtId="0" fontId="18" fillId="14" borderId="30" xfId="22" applyFont="1" applyFill="1" applyBorder="1" applyAlignment="1">
      <alignment horizontal="center" vertical="center"/>
    </xf>
    <xf numFmtId="0" fontId="18" fillId="14" borderId="33" xfId="22" applyFont="1" applyFill="1" applyBorder="1" applyAlignment="1">
      <alignment horizontal="center" vertical="center"/>
    </xf>
    <xf numFmtId="0" fontId="18" fillId="0" borderId="25" xfId="23" applyFont="1" applyBorder="1" applyAlignment="1" applyProtection="1">
      <alignment horizontal="left" vertical="center" wrapText="1"/>
      <protection locked="0"/>
    </xf>
    <xf numFmtId="0" fontId="18" fillId="0" borderId="22" xfId="23" applyFont="1" applyBorder="1" applyAlignment="1" applyProtection="1">
      <alignment horizontal="left" vertical="center"/>
      <protection locked="0"/>
    </xf>
    <xf numFmtId="0" fontId="18" fillId="0" borderId="28" xfId="23" applyFont="1" applyBorder="1" applyAlignment="1" applyProtection="1">
      <alignment horizontal="left" vertical="center"/>
      <protection locked="0"/>
    </xf>
    <xf numFmtId="0" fontId="20" fillId="14" borderId="38" xfId="23" applyFont="1" applyFill="1" applyBorder="1" applyAlignment="1">
      <alignment horizontal="center" vertical="center"/>
    </xf>
    <xf numFmtId="0" fontId="20" fillId="14" borderId="9" xfId="23" applyFont="1" applyFill="1" applyBorder="1" applyAlignment="1">
      <alignment horizontal="center" vertical="center"/>
    </xf>
    <xf numFmtId="0" fontId="20" fillId="14" borderId="39" xfId="23" applyFont="1" applyFill="1" applyBorder="1" applyAlignment="1">
      <alignment horizontal="center" vertical="center"/>
    </xf>
    <xf numFmtId="0" fontId="23" fillId="14" borderId="26" xfId="22" applyFont="1" applyFill="1" applyBorder="1" applyAlignment="1">
      <alignment horizontal="left" vertical="center" wrapText="1"/>
    </xf>
    <xf numFmtId="0" fontId="23" fillId="14" borderId="24" xfId="22" applyFont="1" applyFill="1" applyBorder="1" applyAlignment="1">
      <alignment horizontal="left" vertical="center" wrapText="1"/>
    </xf>
    <xf numFmtId="0" fontId="23" fillId="14" borderId="25" xfId="22" applyFont="1" applyFill="1" applyBorder="1" applyAlignment="1">
      <alignment horizontal="left" vertical="center" wrapText="1"/>
    </xf>
    <xf numFmtId="0" fontId="23" fillId="14" borderId="32" xfId="22" applyFont="1" applyFill="1" applyBorder="1" applyAlignment="1">
      <alignment horizontal="center" vertical="center" shrinkToFit="1"/>
    </xf>
    <xf numFmtId="0" fontId="23" fillId="14" borderId="24" xfId="22" applyFont="1" applyFill="1" applyBorder="1" applyAlignment="1">
      <alignment horizontal="center" vertical="center" shrinkToFit="1"/>
    </xf>
    <xf numFmtId="0" fontId="23" fillId="14" borderId="29" xfId="22" applyFont="1" applyFill="1" applyBorder="1" applyAlignment="1">
      <alignment horizontal="center" vertical="center" wrapText="1"/>
    </xf>
    <xf numFmtId="0" fontId="23" fillId="14" borderId="23" xfId="22" applyFont="1" applyFill="1" applyBorder="1" applyAlignment="1">
      <alignment horizontal="center" vertical="center" wrapText="1"/>
    </xf>
    <xf numFmtId="0" fontId="23" fillId="14" borderId="24" xfId="22" applyFont="1" applyFill="1" applyBorder="1" applyAlignment="1">
      <alignment horizontal="center" vertical="center" wrapText="1"/>
    </xf>
    <xf numFmtId="0" fontId="23" fillId="14" borderId="34" xfId="22" applyFont="1" applyFill="1" applyBorder="1" applyAlignment="1">
      <alignment horizontal="center" vertical="center" wrapText="1"/>
    </xf>
    <xf numFmtId="0" fontId="23" fillId="14" borderId="35" xfId="22" applyFont="1" applyFill="1" applyBorder="1" applyAlignment="1">
      <alignment horizontal="center" vertical="center"/>
    </xf>
    <xf numFmtId="0" fontId="22" fillId="14" borderId="40" xfId="22" applyFont="1" applyFill="1" applyBorder="1" applyAlignment="1">
      <alignment horizontal="left" vertical="center"/>
    </xf>
    <xf numFmtId="0" fontId="22" fillId="14" borderId="29" xfId="22" applyFont="1" applyFill="1" applyBorder="1" applyAlignment="1">
      <alignment horizontal="left" vertical="center"/>
    </xf>
    <xf numFmtId="0" fontId="25" fillId="14" borderId="45" xfId="22" applyFont="1" applyFill="1" applyBorder="1" applyAlignment="1">
      <alignment horizontal="left" vertical="center"/>
    </xf>
    <xf numFmtId="0" fontId="25" fillId="14" borderId="43" xfId="22" applyFont="1" applyFill="1" applyBorder="1" applyAlignment="1">
      <alignment horizontal="left" vertical="center"/>
    </xf>
    <xf numFmtId="0" fontId="21" fillId="14" borderId="41" xfId="22" applyFont="1" applyFill="1" applyBorder="1" applyAlignment="1">
      <alignment horizontal="left" vertical="center"/>
    </xf>
    <xf numFmtId="0" fontId="21" fillId="14" borderId="12" xfId="22" applyFont="1" applyFill="1" applyBorder="1" applyAlignment="1">
      <alignment horizontal="left" vertical="center"/>
    </xf>
    <xf numFmtId="0" fontId="18" fillId="14" borderId="21" xfId="22" applyFont="1" applyFill="1" applyBorder="1" applyAlignment="1">
      <alignment horizontal="center" vertical="center"/>
    </xf>
    <xf numFmtId="0" fontId="18" fillId="14" borderId="22" xfId="22" applyFont="1" applyFill="1" applyBorder="1" applyAlignment="1">
      <alignment horizontal="center" vertical="center"/>
    </xf>
    <xf numFmtId="0" fontId="18" fillId="14" borderId="42" xfId="24" applyFont="1" applyFill="1" applyBorder="1" applyAlignment="1">
      <alignment horizontal="left" vertical="center" wrapText="1" shrinkToFit="1"/>
    </xf>
    <xf numFmtId="3" fontId="18" fillId="15" borderId="14" xfId="24" applyNumberFormat="1" applyFont="1" applyFill="1" applyBorder="1" applyAlignment="1">
      <alignment horizontal="center" vertical="center"/>
    </xf>
    <xf numFmtId="3" fontId="23" fillId="14" borderId="45" xfId="24" applyNumberFormat="1" applyFont="1" applyFill="1" applyBorder="1" applyAlignment="1">
      <alignment horizontal="left" vertical="center" wrapText="1"/>
    </xf>
    <xf numFmtId="3" fontId="23" fillId="14" borderId="55" xfId="24" applyNumberFormat="1" applyFont="1" applyFill="1" applyBorder="1" applyAlignment="1">
      <alignment horizontal="left" vertical="center" wrapText="1"/>
    </xf>
    <xf numFmtId="176" fontId="23" fillId="14" borderId="45" xfId="23" applyNumberFormat="1" applyFont="1" applyFill="1" applyBorder="1" applyAlignment="1">
      <alignment horizontal="right" vertical="center" wrapText="1"/>
    </xf>
    <xf numFmtId="176" fontId="23" fillId="14" borderId="55" xfId="23" applyNumberFormat="1" applyFont="1" applyFill="1" applyBorder="1" applyAlignment="1">
      <alignment horizontal="right" vertical="center" wrapText="1"/>
    </xf>
    <xf numFmtId="3" fontId="23" fillId="14" borderId="12" xfId="24" applyNumberFormat="1" applyFont="1" applyFill="1" applyBorder="1" applyAlignment="1">
      <alignment horizontal="left" vertical="center" wrapText="1"/>
    </xf>
    <xf numFmtId="3" fontId="23" fillId="14" borderId="9" xfId="24" applyNumberFormat="1" applyFont="1" applyFill="1" applyBorder="1" applyAlignment="1">
      <alignment horizontal="left" vertical="center" wrapText="1"/>
    </xf>
    <xf numFmtId="3" fontId="23" fillId="14" borderId="13" xfId="24" applyNumberFormat="1" applyFont="1" applyFill="1" applyBorder="1" applyAlignment="1">
      <alignment horizontal="left" vertical="center" wrapText="1"/>
    </xf>
    <xf numFmtId="176" fontId="23" fillId="14" borderId="11" xfId="23" applyNumberFormat="1" applyFont="1" applyFill="1" applyBorder="1" applyAlignment="1">
      <alignment horizontal="right" vertical="center" wrapText="1" shrinkToFit="1"/>
    </xf>
    <xf numFmtId="0" fontId="18" fillId="0" borderId="32" xfId="22" applyFont="1" applyBorder="1" applyAlignment="1" applyProtection="1">
      <alignment horizontal="left" vertical="center" wrapText="1"/>
      <protection locked="0"/>
    </xf>
    <xf numFmtId="0" fontId="18" fillId="0" borderId="34" xfId="22" applyFont="1" applyBorder="1" applyAlignment="1" applyProtection="1">
      <alignment horizontal="left" vertical="center" wrapText="1"/>
      <protection locked="0"/>
    </xf>
    <xf numFmtId="0" fontId="23" fillId="14" borderId="45" xfId="22" applyFont="1" applyFill="1" applyBorder="1" applyAlignment="1">
      <alignment horizontal="left" vertical="center" wrapText="1" shrinkToFit="1"/>
    </xf>
    <xf numFmtId="0" fontId="23" fillId="14" borderId="55" xfId="22" applyFont="1" applyFill="1" applyBorder="1" applyAlignment="1">
      <alignment horizontal="left" vertical="center" shrinkToFit="1"/>
    </xf>
    <xf numFmtId="0" fontId="18" fillId="14" borderId="38" xfId="22" applyFont="1" applyFill="1" applyBorder="1" applyAlignment="1">
      <alignment horizontal="center" vertical="center"/>
    </xf>
    <xf numFmtId="0" fontId="18" fillId="14" borderId="9" xfId="22" applyFont="1" applyFill="1" applyBorder="1" applyAlignment="1">
      <alignment horizontal="center" vertical="center"/>
    </xf>
    <xf numFmtId="0" fontId="18" fillId="14" borderId="39" xfId="22" applyFont="1" applyFill="1" applyBorder="1" applyAlignment="1">
      <alignment horizontal="center" vertical="center"/>
    </xf>
    <xf numFmtId="0" fontId="23" fillId="14" borderId="26" xfId="22" applyFont="1" applyFill="1" applyBorder="1" applyAlignment="1">
      <alignment horizontal="right" vertical="center" wrapText="1"/>
    </xf>
    <xf numFmtId="0" fontId="23" fillId="14" borderId="24" xfId="22" applyFont="1" applyFill="1" applyBorder="1" applyAlignment="1">
      <alignment horizontal="right" vertical="center" wrapText="1"/>
    </xf>
    <xf numFmtId="0" fontId="18" fillId="15" borderId="24" xfId="22" applyFont="1" applyFill="1" applyBorder="1" applyAlignment="1">
      <alignment horizontal="center" vertical="center"/>
    </xf>
    <xf numFmtId="0" fontId="27" fillId="14" borderId="18" xfId="22" applyFont="1" applyFill="1" applyBorder="1" applyAlignment="1">
      <alignment horizontal="center" wrapText="1"/>
    </xf>
    <xf numFmtId="0" fontId="17" fillId="14" borderId="19" xfId="22" applyFont="1" applyFill="1" applyBorder="1" applyAlignment="1">
      <alignment horizontal="center"/>
    </xf>
    <xf numFmtId="0" fontId="17" fillId="14" borderId="20" xfId="22" applyFont="1" applyFill="1" applyBorder="1" applyAlignment="1">
      <alignment horizontal="center"/>
    </xf>
    <xf numFmtId="0" fontId="19" fillId="14" borderId="38" xfId="22" applyFont="1" applyFill="1" applyBorder="1" applyAlignment="1">
      <alignment horizontal="center" vertical="center" wrapText="1"/>
    </xf>
    <xf numFmtId="0" fontId="28" fillId="14" borderId="9" xfId="22" applyFont="1" applyFill="1" applyBorder="1" applyAlignment="1">
      <alignment horizontal="center" vertical="center" wrapText="1"/>
    </xf>
    <xf numFmtId="0" fontId="28" fillId="14" borderId="39" xfId="22" applyFont="1" applyFill="1" applyBorder="1" applyAlignment="1">
      <alignment horizontal="center" vertical="center" wrapText="1"/>
    </xf>
    <xf numFmtId="0" fontId="18" fillId="14" borderId="26" xfId="22" applyFont="1" applyFill="1" applyBorder="1" applyAlignment="1">
      <alignment horizontal="left" vertical="center" wrapText="1"/>
    </xf>
    <xf numFmtId="0" fontId="18" fillId="0" borderId="29" xfId="22" applyFont="1" applyBorder="1" applyAlignment="1" applyProtection="1">
      <alignment horizontal="left" vertical="center"/>
      <protection locked="0"/>
    </xf>
    <xf numFmtId="0" fontId="18" fillId="0" borderId="30" xfId="22" applyFont="1" applyBorder="1" applyAlignment="1" applyProtection="1">
      <alignment horizontal="left" vertical="center"/>
      <protection locked="0"/>
    </xf>
    <xf numFmtId="0" fontId="18" fillId="0" borderId="31" xfId="22" applyFont="1" applyBorder="1" applyAlignment="1" applyProtection="1">
      <alignment horizontal="left" vertical="center"/>
      <protection locked="0"/>
    </xf>
    <xf numFmtId="0" fontId="18" fillId="0" borderId="12" xfId="22" applyFont="1" applyBorder="1" applyAlignment="1" applyProtection="1">
      <alignment horizontal="left" vertical="center"/>
      <protection locked="0"/>
    </xf>
    <xf numFmtId="0" fontId="18" fillId="0" borderId="9" xfId="22" applyFont="1" applyBorder="1" applyAlignment="1" applyProtection="1">
      <alignment horizontal="left" vertical="center"/>
      <protection locked="0"/>
    </xf>
    <xf numFmtId="0" fontId="18" fillId="0" borderId="13" xfId="22" applyFont="1" applyBorder="1" applyAlignment="1" applyProtection="1">
      <alignment horizontal="left" vertical="center"/>
      <protection locked="0"/>
    </xf>
    <xf numFmtId="49" fontId="18" fillId="14" borderId="32" xfId="22" applyNumberFormat="1" applyFont="1" applyFill="1" applyBorder="1" applyAlignment="1">
      <alignment horizontal="left" vertical="center" wrapText="1" shrinkToFit="1"/>
    </xf>
    <xf numFmtId="49" fontId="18" fillId="14" borderId="10" xfId="22" applyNumberFormat="1" applyFont="1" applyFill="1" applyBorder="1" applyAlignment="1">
      <alignment horizontal="left" vertical="center" wrapText="1" shrinkToFit="1"/>
    </xf>
    <xf numFmtId="49" fontId="18" fillId="14" borderId="11" xfId="22" applyNumberFormat="1" applyFont="1" applyFill="1" applyBorder="1" applyAlignment="1">
      <alignment horizontal="left" vertical="center" wrapText="1" shrinkToFit="1"/>
    </xf>
    <xf numFmtId="0" fontId="18" fillId="0" borderId="29" xfId="22" applyFont="1" applyBorder="1" applyAlignment="1" applyProtection="1">
      <alignment horizontal="left" vertical="center" wrapText="1"/>
      <protection locked="0"/>
    </xf>
    <xf numFmtId="0" fontId="18" fillId="0" borderId="25" xfId="22" applyFont="1" applyBorder="1" applyAlignment="1" applyProtection="1">
      <alignment horizontal="left" vertical="center"/>
      <protection locked="0"/>
    </xf>
    <xf numFmtId="0" fontId="18" fillId="0" borderId="22" xfId="22" applyFont="1" applyBorder="1" applyAlignment="1" applyProtection="1">
      <alignment horizontal="left" vertical="center"/>
      <protection locked="0"/>
    </xf>
    <xf numFmtId="0" fontId="18" fillId="0" borderId="23" xfId="22" applyFont="1" applyBorder="1" applyAlignment="1" applyProtection="1">
      <alignment horizontal="left" vertical="center"/>
      <protection locked="0"/>
    </xf>
  </cellXfs>
  <cellStyles count="26">
    <cellStyle name="アクセント 1" xfId="1" builtinId="29" customBuiltin="1"/>
    <cellStyle name="アクセント 2" xfId="2" builtinId="33" customBuiltin="1"/>
    <cellStyle name="アクセント 3" xfId="3" builtinId="37" customBuiltin="1"/>
    <cellStyle name="アクセント 4" xfId="4" builtinId="41" customBuiltin="1"/>
    <cellStyle name="アクセント 5" xfId="5" builtinId="45" customBuiltin="1"/>
    <cellStyle name="アクセント 6" xfId="6" builtinId="49" customBuiltin="1"/>
    <cellStyle name="タイトル" xfId="7" builtinId="15" customBuiltin="1"/>
    <cellStyle name="チェック セル" xfId="8" builtinId="23" customBuiltin="1"/>
    <cellStyle name="メモ" xfId="9" builtinId="10" customBuiltin="1"/>
    <cellStyle name="リンク セル" xfId="10" builtinId="24" customBuiltin="1"/>
    <cellStyle name="悪い" xfId="11" builtinId="27" customBuiltin="1"/>
    <cellStyle name="警告文" xfId="12" builtinId="11" customBuiltin="1"/>
    <cellStyle name="桁区切り 2" xfId="13" xr:uid="{00000000-0005-0000-0000-00000C000000}"/>
    <cellStyle name="見出し 1" xfId="14" builtinId="16" customBuiltin="1"/>
    <cellStyle name="見出し 2" xfId="15" builtinId="17" customBuiltin="1"/>
    <cellStyle name="見出し 3" xfId="16" builtinId="18" customBuiltin="1"/>
    <cellStyle name="見出し 4" xfId="17" builtinId="19" customBuiltin="1"/>
    <cellStyle name="出力" xfId="18" builtinId="21" customBuiltin="1"/>
    <cellStyle name="説明文" xfId="19" builtinId="53" customBuiltin="1"/>
    <cellStyle name="入力" xfId="20" builtinId="20" customBuiltin="1"/>
    <cellStyle name="標準" xfId="0" builtinId="0"/>
    <cellStyle name="標準 2" xfId="21" xr:uid="{00000000-0005-0000-0000-000015000000}"/>
    <cellStyle name="標準_インテリ共同利用設備機器利用料積算シートv.4.1" xfId="22" xr:uid="{00000000-0005-0000-0000-000016000000}"/>
    <cellStyle name="標準_遺伝子共同利用設備機器利用料（登録料版）100625" xfId="23" xr:uid="{00000000-0005-0000-0000-000017000000}"/>
    <cellStyle name="標準_機器利用料積算シート_100624rev" xfId="24" xr:uid="{00000000-0005-0000-0000-000018000000}"/>
    <cellStyle name="良い" xfId="25" builtinId="26"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52"/>
  <sheetViews>
    <sheetView tabSelected="1" view="pageBreakPreview" topLeftCell="A6" zoomScaleNormal="100" zoomScaleSheetLayoutView="100" workbookViewId="0">
      <selection activeCell="J27" sqref="J27"/>
    </sheetView>
  </sheetViews>
  <sheetFormatPr defaultColWidth="13" defaultRowHeight="13.5"/>
  <cols>
    <col min="1" max="1" width="19.125" style="47" customWidth="1"/>
    <col min="2" max="2" width="11.125" style="47" customWidth="1"/>
    <col min="3" max="3" width="11.125" style="47" bestFit="1" customWidth="1"/>
    <col min="4" max="5" width="11.125" style="47" customWidth="1"/>
    <col min="6" max="7" width="14.375" style="47" customWidth="1"/>
    <col min="8" max="8" width="11.125" style="47" customWidth="1"/>
    <col min="9" max="9" width="23.875" style="47" customWidth="1"/>
    <col min="10" max="10" width="30.375" style="47" customWidth="1"/>
    <col min="11" max="11" width="13" style="47"/>
    <col min="12" max="12" width="21.625" style="47" bestFit="1" customWidth="1"/>
    <col min="13" max="16384" width="13" style="47"/>
  </cols>
  <sheetData>
    <row r="1" spans="1:15" ht="30" customHeight="1">
      <c r="A1" s="123" t="s">
        <v>0</v>
      </c>
      <c r="B1" s="124"/>
      <c r="C1" s="124"/>
      <c r="D1" s="124"/>
      <c r="E1" s="124"/>
      <c r="F1" s="124"/>
      <c r="G1" s="124"/>
      <c r="H1" s="124"/>
      <c r="I1" s="125"/>
    </row>
    <row r="2" spans="1:15" ht="26.25" customHeight="1">
      <c r="A2" s="126" t="s">
        <v>1</v>
      </c>
      <c r="B2" s="127"/>
      <c r="C2" s="127"/>
      <c r="D2" s="127"/>
      <c r="E2" s="127"/>
      <c r="F2" s="127"/>
      <c r="G2" s="127"/>
      <c r="H2" s="127"/>
      <c r="I2" s="128"/>
    </row>
    <row r="3" spans="1:15" ht="27" customHeight="1">
      <c r="A3" s="129" t="s">
        <v>2</v>
      </c>
      <c r="B3" s="130"/>
      <c r="C3" s="131"/>
      <c r="D3" s="131"/>
      <c r="E3" s="131"/>
      <c r="F3" s="131"/>
      <c r="G3" s="132"/>
      <c r="H3" s="136" t="s">
        <v>4</v>
      </c>
      <c r="I3" s="2" t="s">
        <v>77</v>
      </c>
    </row>
    <row r="4" spans="1:15" ht="27" customHeight="1">
      <c r="A4" s="129"/>
      <c r="B4" s="133"/>
      <c r="C4" s="134"/>
      <c r="D4" s="134"/>
      <c r="E4" s="134"/>
      <c r="F4" s="134"/>
      <c r="G4" s="135"/>
      <c r="H4" s="137"/>
      <c r="I4" s="2" t="s">
        <v>76</v>
      </c>
    </row>
    <row r="5" spans="1:15" ht="27.75" customHeight="1">
      <c r="A5" s="85" t="s">
        <v>7</v>
      </c>
      <c r="B5" s="139"/>
      <c r="C5" s="131"/>
      <c r="D5" s="131"/>
      <c r="E5" s="131"/>
      <c r="F5" s="131"/>
      <c r="G5" s="132"/>
      <c r="H5" s="137"/>
      <c r="I5" s="2" t="s">
        <v>9</v>
      </c>
    </row>
    <row r="6" spans="1:15" ht="27.75" customHeight="1">
      <c r="A6" s="85"/>
      <c r="B6" s="133"/>
      <c r="C6" s="134"/>
      <c r="D6" s="134"/>
      <c r="E6" s="134"/>
      <c r="F6" s="134"/>
      <c r="G6" s="135"/>
      <c r="H6" s="137"/>
      <c r="I6" s="2" t="s">
        <v>10</v>
      </c>
    </row>
    <row r="7" spans="1:15" ht="27" customHeight="1">
      <c r="A7" s="3" t="s">
        <v>11</v>
      </c>
      <c r="B7" s="140"/>
      <c r="C7" s="141"/>
      <c r="D7" s="141"/>
      <c r="E7" s="141"/>
      <c r="F7" s="141"/>
      <c r="G7" s="142"/>
      <c r="H7" s="138"/>
      <c r="I7" s="2" t="s">
        <v>13</v>
      </c>
    </row>
    <row r="8" spans="1:15" ht="67.5" customHeight="1" thickBot="1">
      <c r="A8" s="25" t="s">
        <v>14</v>
      </c>
      <c r="B8" s="26"/>
      <c r="C8" s="24" t="s">
        <v>16</v>
      </c>
      <c r="D8" s="113"/>
      <c r="E8" s="113"/>
      <c r="F8" s="113"/>
      <c r="G8" s="113"/>
      <c r="H8" s="113"/>
      <c r="I8" s="114"/>
      <c r="J8" s="47" t="s">
        <v>18</v>
      </c>
      <c r="K8" s="47" t="s">
        <v>15</v>
      </c>
      <c r="O8" s="48"/>
    </row>
    <row r="9" spans="1:15" ht="41.25" customHeight="1" thickTop="1" thickBot="1">
      <c r="A9" s="27" t="s">
        <v>19</v>
      </c>
      <c r="B9" s="32" t="s">
        <v>20</v>
      </c>
      <c r="C9" s="115" t="s">
        <v>21</v>
      </c>
      <c r="D9" s="116"/>
      <c r="E9" s="116"/>
      <c r="F9" s="116"/>
      <c r="G9" s="116"/>
      <c r="H9" s="116"/>
      <c r="I9" s="28" t="s">
        <v>20</v>
      </c>
      <c r="J9" s="47" t="s">
        <v>22</v>
      </c>
      <c r="K9" s="47" t="s">
        <v>23</v>
      </c>
      <c r="O9" s="48"/>
    </row>
    <row r="10" spans="1:15" ht="9" customHeight="1" thickTop="1">
      <c r="A10" s="117"/>
      <c r="B10" s="118"/>
      <c r="C10" s="118"/>
      <c r="D10" s="118"/>
      <c r="E10" s="118"/>
      <c r="F10" s="118"/>
      <c r="G10" s="118"/>
      <c r="H10" s="118"/>
      <c r="I10" s="119"/>
    </row>
    <row r="11" spans="1:15" ht="18" customHeight="1">
      <c r="A11" s="120" t="s">
        <v>24</v>
      </c>
      <c r="B11" s="121"/>
      <c r="C11" s="121"/>
      <c r="D11" s="45" t="s">
        <v>25</v>
      </c>
      <c r="E11" s="45" t="s">
        <v>26</v>
      </c>
      <c r="F11" s="121" t="s">
        <v>27</v>
      </c>
      <c r="G11" s="122" t="str">
        <f>IF(F15=0,"⑫欄エラー",IF(B9="しない",F15,IF(B9="する",IF(I9="する",F14+F15,IF(I9="しない",F14+F15,"⑧欄エラー")),"⑦欄エラー")))</f>
        <v>⑫欄エラー</v>
      </c>
      <c r="H11" s="43">
        <v>1</v>
      </c>
      <c r="I11" s="44" t="s">
        <v>28</v>
      </c>
      <c r="J11" s="47" t="s">
        <v>29</v>
      </c>
      <c r="K11" s="47" t="s">
        <v>30</v>
      </c>
      <c r="L11" s="47" t="s">
        <v>31</v>
      </c>
    </row>
    <row r="12" spans="1:15" ht="27" customHeight="1">
      <c r="A12" s="120"/>
      <c r="B12" s="121"/>
      <c r="C12" s="121"/>
      <c r="D12" s="29"/>
      <c r="E12" s="29" t="s">
        <v>32</v>
      </c>
      <c r="F12" s="121"/>
      <c r="G12" s="122"/>
      <c r="H12" s="41" t="str">
        <f>IF(D12=0,"⑨欄エラー",D12)</f>
        <v>⑨欄エラー</v>
      </c>
      <c r="I12" s="42" t="str">
        <f>IF(E12=0,"⑩欄エラー",E12)</f>
        <v>回（30分）</v>
      </c>
    </row>
    <row r="13" spans="1:15" ht="9" customHeight="1" thickBot="1">
      <c r="A13" s="101"/>
      <c r="B13" s="102"/>
      <c r="C13" s="77"/>
      <c r="D13" s="77"/>
      <c r="E13" s="77"/>
      <c r="F13" s="77"/>
      <c r="G13" s="77"/>
      <c r="H13" s="77"/>
      <c r="I13" s="78"/>
    </row>
    <row r="14" spans="1:15" s="50" customFormat="1" ht="41.25" customHeight="1" thickTop="1" thickBot="1">
      <c r="A14" s="103" t="s">
        <v>33</v>
      </c>
      <c r="B14" s="104" t="str">
        <f>IF(SUM(E20:E33)=0,"⑭欄エラー",SUM(E20:E33))</f>
        <v>⑭欄エラー</v>
      </c>
      <c r="C14" s="105" t="s">
        <v>34</v>
      </c>
      <c r="D14" s="106"/>
      <c r="E14" s="106"/>
      <c r="F14" s="33"/>
      <c r="G14" s="107" t="s">
        <v>35</v>
      </c>
      <c r="H14" s="108"/>
      <c r="I14" s="23" t="e">
        <f>IF(B9="する",IF(I9="する",100*ROUNDUP((B14-E23-E32-E33)/G11/100+(E23+E32+E33)/F14/100,0),IF(I9="しない",I15,"⑧欄エラー")),IF(B9="しない","該当無し","⑦欄エラー"))</f>
        <v>#VALUE!</v>
      </c>
      <c r="J14" s="49" t="str">
        <f>IF(B9="する",IF(I9="しない",I15,IF(I9="する",IF(SUM(F20:F33)=0,"⑮欄エラー",SUM(F20:F33)),"⑧欄エラー")),IF(B9="しない","該当無し","⑦欄エラー"))</f>
        <v>⑮欄エラー</v>
      </c>
      <c r="K14" s="50" t="s">
        <v>36</v>
      </c>
    </row>
    <row r="15" spans="1:15" s="50" customFormat="1" ht="41.25" customHeight="1" thickTop="1">
      <c r="A15" s="103"/>
      <c r="B15" s="104"/>
      <c r="C15" s="109" t="s">
        <v>37</v>
      </c>
      <c r="D15" s="110"/>
      <c r="E15" s="111"/>
      <c r="F15" s="12"/>
      <c r="G15" s="112" t="s">
        <v>38</v>
      </c>
      <c r="H15" s="112"/>
      <c r="I15" s="30" t="e">
        <f>IF(B9="する",IF(I9="","⑧欄エラー",IF(I9="する",100*ROUNDUP((B14-F14*I14)/F15/100,0),100*ROUNDUP(B14/G11/100,0))),IF(B9="しない",100*ROUNDUP(B14/F15/100,0),"⑦欄エラー"))</f>
        <v>#VALUE!</v>
      </c>
      <c r="J15" s="49" t="str">
        <f>IF(SUM(G20:G33)=0,IF(G11="⑦欄エラー","⑦欄エラー","⑧欄エラー"), SUM(G20:G33))</f>
        <v>⑧欄エラー</v>
      </c>
      <c r="K15" s="50" t="s">
        <v>36</v>
      </c>
    </row>
    <row r="16" spans="1:15" s="52" customFormat="1" ht="82.5" customHeight="1">
      <c r="A16" s="31" t="s">
        <v>39</v>
      </c>
      <c r="B16" s="79"/>
      <c r="C16" s="80"/>
      <c r="D16" s="80"/>
      <c r="E16" s="80"/>
      <c r="F16" s="80"/>
      <c r="G16" s="80"/>
      <c r="H16" s="80"/>
      <c r="I16" s="81"/>
      <c r="J16" s="51"/>
    </row>
    <row r="17" spans="1:13" s="52" customFormat="1" ht="9" customHeight="1">
      <c r="A17" s="82"/>
      <c r="B17" s="83"/>
      <c r="C17" s="83"/>
      <c r="D17" s="83"/>
      <c r="E17" s="83"/>
      <c r="F17" s="83"/>
      <c r="G17" s="83"/>
      <c r="H17" s="83"/>
      <c r="I17" s="84"/>
    </row>
    <row r="18" spans="1:13" ht="18" customHeight="1" thickBot="1">
      <c r="A18" s="85" t="s">
        <v>40</v>
      </c>
      <c r="B18" s="86"/>
      <c r="C18" s="88" t="s">
        <v>41</v>
      </c>
      <c r="D18" s="89"/>
      <c r="E18" s="89"/>
      <c r="F18" s="90" t="s">
        <v>42</v>
      </c>
      <c r="G18" s="91"/>
      <c r="H18" s="92" t="s">
        <v>43</v>
      </c>
      <c r="I18" s="93" t="s">
        <v>44</v>
      </c>
    </row>
    <row r="19" spans="1:13" ht="40.5" customHeight="1" thickTop="1">
      <c r="A19" s="85"/>
      <c r="B19" s="87"/>
      <c r="C19" s="13" t="s">
        <v>45</v>
      </c>
      <c r="D19" s="5" t="s">
        <v>46</v>
      </c>
      <c r="E19" s="6" t="s">
        <v>47</v>
      </c>
      <c r="F19" s="18" t="s">
        <v>48</v>
      </c>
      <c r="G19" s="46" t="s">
        <v>49</v>
      </c>
      <c r="H19" s="92"/>
      <c r="I19" s="94"/>
    </row>
    <row r="20" spans="1:13" ht="27" customHeight="1">
      <c r="A20" s="67" t="s">
        <v>50</v>
      </c>
      <c r="B20" s="68"/>
      <c r="C20" s="14" t="e">
        <f t="shared" ref="C20:C33" si="0">IF($B$9="","⑦欄エラー",IF($B$9="しない","該当無し",IF($I$9="する",F20*$F$14,IF($I$9="しない",F20*$F$14,"⑧欄エラー"))))</f>
        <v>#VALUE!</v>
      </c>
      <c r="D20" s="38" t="str">
        <f>IF($G$11="⑫欄エラー","⑫欄エラー",IF($G$11="⑦欄エラー","⑦欄エラー",IF($G$11="⑧欄エラー","⑧欄エラー",G20*$F$15)))</f>
        <v>⑫欄エラー</v>
      </c>
      <c r="E20" s="34">
        <v>0</v>
      </c>
      <c r="F20" s="14" t="str">
        <f>IF($B$9="","⑦欄エラー",IF($B$9="しない","該当無し",IF($I$9="する",G20,IF($I$9="しない",G20,"⑧欄エラー"))))</f>
        <v>⑫欄エラー</v>
      </c>
      <c r="G20" s="8" t="str">
        <f>IF($G$11="⑫欄エラー","⑫欄エラー",IF($G$11="⑦欄エラー","⑦欄エラー",IF($G$11="⑧欄エラー","⑧欄エラー",E20/$G$11)))</f>
        <v>⑫欄エラー</v>
      </c>
      <c r="H20" s="1"/>
      <c r="I20" s="4"/>
      <c r="J20" s="47" t="s">
        <v>51</v>
      </c>
      <c r="K20" s="47" t="s">
        <v>52</v>
      </c>
      <c r="L20" s="47" t="s">
        <v>53</v>
      </c>
      <c r="M20" s="47" t="s">
        <v>54</v>
      </c>
    </row>
    <row r="21" spans="1:13" ht="27" customHeight="1">
      <c r="A21" s="67" t="s">
        <v>55</v>
      </c>
      <c r="B21" s="68"/>
      <c r="C21" s="14" t="e">
        <f t="shared" si="0"/>
        <v>#VALUE!</v>
      </c>
      <c r="D21" s="38" t="str">
        <f>IF($G$11="⑫欄エラー","⑫欄エラー",IF($G$11="⑦欄エラー","⑦欄エラー",IF($G$11="⑧欄エラー","⑧欄エラー",G21*$F$15)))</f>
        <v>⑫欄エラー</v>
      </c>
      <c r="E21" s="34">
        <v>0</v>
      </c>
      <c r="F21" s="14" t="str">
        <f t="shared" ref="F21:F22" si="1">IF($B$9="","⑦欄エラー",IF($B$9="しない","該当無し",IF($I$9="する",G21,IF($I$9="しない",G21,"⑧欄エラー"))))</f>
        <v>⑫欄エラー</v>
      </c>
      <c r="G21" s="8" t="str">
        <f>IF($G$11="⑫欄エラー","⑫欄エラー",IF($G$11="⑦欄エラー","⑦欄エラー",IF($G$11="⑧欄エラー","⑧欄エラー",E21/$G$11)))</f>
        <v>⑫欄エラー</v>
      </c>
      <c r="H21" s="1"/>
      <c r="I21" s="10"/>
    </row>
    <row r="22" spans="1:13" ht="27" customHeight="1" thickBot="1">
      <c r="A22" s="95" t="s">
        <v>56</v>
      </c>
      <c r="B22" s="96"/>
      <c r="C22" s="15" t="e">
        <f t="shared" si="0"/>
        <v>#VALUE!</v>
      </c>
      <c r="D22" s="39" t="str">
        <f>IF($G$11="⑫欄エラー","⑫欄エラー",IF($G$11="⑦欄エラー","⑦欄エラー",IF($G$11="⑧欄エラー","⑧欄エラー",G22*$F$15)))</f>
        <v>⑫欄エラー</v>
      </c>
      <c r="E22" s="35">
        <v>0</v>
      </c>
      <c r="F22" s="15" t="str">
        <f t="shared" si="1"/>
        <v>⑫欄エラー</v>
      </c>
      <c r="G22" s="11" t="str">
        <f>IF($G$11="⑫欄エラー","⑫欄エラー",IF($G$11="⑦欄エラー","⑦欄エラー",IF($G$11="⑧欄エラー","⑧欄エラー",E22/$G$11)))</f>
        <v>⑫欄エラー</v>
      </c>
      <c r="H22" s="1"/>
      <c r="I22" s="10"/>
    </row>
    <row r="23" spans="1:13" ht="27" customHeight="1" thickTop="1" thickBot="1">
      <c r="A23" s="97" t="s">
        <v>57</v>
      </c>
      <c r="B23" s="98"/>
      <c r="C23" s="19">
        <f t="shared" si="0"/>
        <v>0</v>
      </c>
      <c r="D23" s="20"/>
      <c r="E23" s="21">
        <f>IF($B$9="","⑦欄エラー",IF($B$9="しない","該当無し",IF($I$9="する",C23,IF($I$9="しない",0,"⑧欄エラー"))))</f>
        <v>0</v>
      </c>
      <c r="F23" s="36">
        <v>0</v>
      </c>
      <c r="G23" s="22"/>
      <c r="H23" s="7"/>
      <c r="I23" s="10"/>
      <c r="J23" s="53" t="str">
        <f>IF($B$9="する",IF($I$9="する","F列⑮欄に数値を入力してください","F列⑮欄に0を入力してください"),"F列⑮欄は該当しません")</f>
        <v>F列⑮欄に数値を入力してください</v>
      </c>
    </row>
    <row r="24" spans="1:13" ht="27" customHeight="1" thickTop="1">
      <c r="A24" s="99" t="s">
        <v>58</v>
      </c>
      <c r="B24" s="100"/>
      <c r="C24" s="16" t="e">
        <f t="shared" si="0"/>
        <v>#VALUE!</v>
      </c>
      <c r="D24" s="40" t="str">
        <f t="shared" ref="D24:D31" si="2">IF($G$11="⑫欄エラー","⑫欄エラー",IF($G$11="⑦欄エラー","⑦欄エラー",IF($G$11="⑧欄エラー","⑧欄エラー",G24*$F$15)))</f>
        <v>⑫欄エラー</v>
      </c>
      <c r="E24" s="37">
        <v>0</v>
      </c>
      <c r="F24" s="16" t="str">
        <f>IF($B$9="","⑦欄エラー",IF($B$9="しない","該当無し",IF($I$9="する",G24,IF($I$9="しない",G24,"⑧欄エラー"))))</f>
        <v>⑫欄エラー</v>
      </c>
      <c r="G24" s="9" t="str">
        <f t="shared" ref="G24:G31" si="3">IF($G$11="⑫欄エラー","⑫欄エラー",IF($G$11="⑦欄エラー","⑦欄エラー",IF($G$11="⑧欄エラー","⑧欄エラー",E24/$G$11)))</f>
        <v>⑫欄エラー</v>
      </c>
      <c r="H24" s="1"/>
      <c r="I24" s="10"/>
      <c r="J24" s="54"/>
    </row>
    <row r="25" spans="1:13" ht="27" customHeight="1">
      <c r="A25" s="67" t="s">
        <v>59</v>
      </c>
      <c r="B25" s="68"/>
      <c r="C25" s="16" t="e">
        <f t="shared" si="0"/>
        <v>#VALUE!</v>
      </c>
      <c r="D25" s="38" t="str">
        <f t="shared" si="2"/>
        <v>⑫欄エラー</v>
      </c>
      <c r="E25" s="34">
        <v>0</v>
      </c>
      <c r="F25" s="16" t="str">
        <f t="shared" ref="F25:F31" si="4">IF($B$9="","⑦欄エラー",IF($B$9="しない","該当無し",IF($I$9="する",G25,IF($I$9="しない",G25,"⑧欄エラー"))))</f>
        <v>⑫欄エラー</v>
      </c>
      <c r="G25" s="8" t="str">
        <f t="shared" si="3"/>
        <v>⑫欄エラー</v>
      </c>
      <c r="H25" s="1"/>
      <c r="I25" s="10"/>
    </row>
    <row r="26" spans="1:13" ht="27" customHeight="1">
      <c r="A26" s="67" t="s">
        <v>60</v>
      </c>
      <c r="B26" s="68"/>
      <c r="C26" s="16" t="e">
        <f t="shared" si="0"/>
        <v>#VALUE!</v>
      </c>
      <c r="D26" s="38" t="str">
        <f t="shared" si="2"/>
        <v>⑫欄エラー</v>
      </c>
      <c r="E26" s="34">
        <v>0</v>
      </c>
      <c r="F26" s="16" t="str">
        <f t="shared" si="4"/>
        <v>⑫欄エラー</v>
      </c>
      <c r="G26" s="8" t="str">
        <f t="shared" si="3"/>
        <v>⑫欄エラー</v>
      </c>
      <c r="H26" s="1"/>
      <c r="I26" s="10"/>
    </row>
    <row r="27" spans="1:13" ht="27" customHeight="1">
      <c r="A27" s="67" t="s">
        <v>61</v>
      </c>
      <c r="B27" s="68"/>
      <c r="C27" s="16" t="e">
        <f t="shared" si="0"/>
        <v>#VALUE!</v>
      </c>
      <c r="D27" s="38" t="str">
        <f t="shared" si="2"/>
        <v>⑫欄エラー</v>
      </c>
      <c r="E27" s="34">
        <v>0</v>
      </c>
      <c r="F27" s="16" t="str">
        <f t="shared" si="4"/>
        <v>⑫欄エラー</v>
      </c>
      <c r="G27" s="8" t="str">
        <f t="shared" si="3"/>
        <v>⑫欄エラー</v>
      </c>
      <c r="H27" s="1"/>
      <c r="I27" s="10"/>
    </row>
    <row r="28" spans="1:13" ht="27" customHeight="1">
      <c r="A28" s="69" t="s">
        <v>62</v>
      </c>
      <c r="B28" s="70"/>
      <c r="C28" s="16" t="e">
        <f t="shared" si="0"/>
        <v>#VALUE!</v>
      </c>
      <c r="D28" s="38" t="str">
        <f t="shared" si="2"/>
        <v>⑫欄エラー</v>
      </c>
      <c r="E28" s="34">
        <v>0</v>
      </c>
      <c r="F28" s="16" t="str">
        <f t="shared" si="4"/>
        <v>⑫欄エラー</v>
      </c>
      <c r="G28" s="8" t="str">
        <f t="shared" si="3"/>
        <v>⑫欄エラー</v>
      </c>
      <c r="H28" s="1"/>
      <c r="I28" s="10"/>
    </row>
    <row r="29" spans="1:13" ht="27" customHeight="1">
      <c r="A29" s="67" t="s">
        <v>63</v>
      </c>
      <c r="B29" s="68"/>
      <c r="C29" s="16" t="e">
        <f t="shared" si="0"/>
        <v>#VALUE!</v>
      </c>
      <c r="D29" s="38" t="str">
        <f t="shared" si="2"/>
        <v>⑫欄エラー</v>
      </c>
      <c r="E29" s="34">
        <v>0</v>
      </c>
      <c r="F29" s="16" t="str">
        <f t="shared" si="4"/>
        <v>⑫欄エラー</v>
      </c>
      <c r="G29" s="8" t="str">
        <f t="shared" si="3"/>
        <v>⑫欄エラー</v>
      </c>
      <c r="H29" s="1"/>
      <c r="I29" s="10"/>
    </row>
    <row r="30" spans="1:13" ht="27" customHeight="1">
      <c r="A30" s="67" t="s">
        <v>64</v>
      </c>
      <c r="B30" s="68"/>
      <c r="C30" s="16" t="e">
        <f t="shared" si="0"/>
        <v>#VALUE!</v>
      </c>
      <c r="D30" s="38" t="str">
        <f t="shared" si="2"/>
        <v>⑫欄エラー</v>
      </c>
      <c r="E30" s="34">
        <v>0</v>
      </c>
      <c r="F30" s="16" t="str">
        <f t="shared" si="4"/>
        <v>⑫欄エラー</v>
      </c>
      <c r="G30" s="8" t="str">
        <f t="shared" si="3"/>
        <v>⑫欄エラー</v>
      </c>
      <c r="H30" s="1"/>
      <c r="I30" s="10"/>
    </row>
    <row r="31" spans="1:13" ht="27" customHeight="1" thickBot="1">
      <c r="A31" s="71" t="s">
        <v>65</v>
      </c>
      <c r="B31" s="72"/>
      <c r="C31" s="17" t="e">
        <f t="shared" si="0"/>
        <v>#VALUE!</v>
      </c>
      <c r="D31" s="39" t="str">
        <f t="shared" si="2"/>
        <v>⑫欄エラー</v>
      </c>
      <c r="E31" s="35">
        <v>0</v>
      </c>
      <c r="F31" s="17" t="str">
        <f t="shared" si="4"/>
        <v>⑫欄エラー</v>
      </c>
      <c r="G31" s="11" t="str">
        <f t="shared" si="3"/>
        <v>⑫欄エラー</v>
      </c>
      <c r="H31" s="1"/>
      <c r="I31" s="10"/>
    </row>
    <row r="32" spans="1:13" ht="27" customHeight="1" thickTop="1" thickBot="1">
      <c r="A32" s="73" t="s">
        <v>66</v>
      </c>
      <c r="B32" s="74"/>
      <c r="C32" s="19">
        <f t="shared" si="0"/>
        <v>0</v>
      </c>
      <c r="D32" s="20"/>
      <c r="E32" s="21">
        <f>IF($B$9="","⑦欄エラー",IF($B$9="しない","該当無し",IF($I$9="する",C32,IF($I$9="しない",0,"⑧欄エラー"))))</f>
        <v>0</v>
      </c>
      <c r="F32" s="36">
        <v>0</v>
      </c>
      <c r="G32" s="22"/>
      <c r="H32" s="7"/>
      <c r="I32" s="10"/>
      <c r="J32" s="55" t="str">
        <f>IF($B$9="する",IF($I$9="する","F列⑮欄に数値を入力してください","F列⑮欄に0を入力してください"),"F列⑮欄は該当しません")</f>
        <v>F列⑮欄に数値を入力してください</v>
      </c>
    </row>
    <row r="33" spans="1:10" ht="27" customHeight="1" thickTop="1" thickBot="1">
      <c r="A33" s="73" t="s">
        <v>67</v>
      </c>
      <c r="B33" s="74"/>
      <c r="C33" s="19">
        <f t="shared" si="0"/>
        <v>0</v>
      </c>
      <c r="D33" s="20"/>
      <c r="E33" s="21">
        <f>IF($B$9="","⑦欄エラー",IF($B$9="しない","該当無し",IF($I$9="する",C33,IF($I$9="しない",0,"⑧欄エラー"))))</f>
        <v>0</v>
      </c>
      <c r="F33" s="36">
        <v>0</v>
      </c>
      <c r="G33" s="22"/>
      <c r="H33" s="7"/>
      <c r="I33" s="10"/>
      <c r="J33" s="55" t="str">
        <f>IF($B$9="する",IF($I$9="する","F列⑮欄に数値を入力してください","F列⑮欄に0を入力してください"),"F列⑮欄は該当しません")</f>
        <v>F列⑮欄に数値を入力してください</v>
      </c>
    </row>
    <row r="34" spans="1:10" ht="8.25" customHeight="1" thickTop="1">
      <c r="A34" s="75"/>
      <c r="B34" s="76"/>
      <c r="C34" s="76"/>
      <c r="D34" s="76"/>
      <c r="E34" s="76"/>
      <c r="F34" s="76"/>
      <c r="G34" s="76"/>
      <c r="H34" s="77"/>
      <c r="I34" s="78"/>
    </row>
    <row r="35" spans="1:10" ht="32.25" customHeight="1">
      <c r="A35" s="61" t="s">
        <v>68</v>
      </c>
      <c r="B35" s="62"/>
      <c r="C35" s="62"/>
      <c r="D35" s="62"/>
      <c r="E35" s="62"/>
      <c r="F35" s="62"/>
      <c r="G35" s="62"/>
      <c r="H35" s="62"/>
      <c r="I35" s="63"/>
    </row>
    <row r="36" spans="1:10" ht="18" customHeight="1">
      <c r="A36" s="61" t="s">
        <v>69</v>
      </c>
      <c r="B36" s="62"/>
      <c r="C36" s="62"/>
      <c r="D36" s="62"/>
      <c r="E36" s="62"/>
      <c r="F36" s="62"/>
      <c r="G36" s="62"/>
      <c r="H36" s="62"/>
      <c r="I36" s="63"/>
    </row>
    <row r="37" spans="1:10" ht="31.5" customHeight="1">
      <c r="A37" s="61" t="s">
        <v>70</v>
      </c>
      <c r="B37" s="62"/>
      <c r="C37" s="62"/>
      <c r="D37" s="62"/>
      <c r="E37" s="62"/>
      <c r="F37" s="62"/>
      <c r="G37" s="62"/>
      <c r="H37" s="62"/>
      <c r="I37" s="63"/>
    </row>
    <row r="38" spans="1:10" ht="18" customHeight="1">
      <c r="A38" s="58" t="s">
        <v>71</v>
      </c>
      <c r="B38" s="59"/>
      <c r="C38" s="59"/>
      <c r="D38" s="59"/>
      <c r="E38" s="59"/>
      <c r="F38" s="59"/>
      <c r="G38" s="59"/>
      <c r="H38" s="59"/>
      <c r="I38" s="60"/>
    </row>
    <row r="39" spans="1:10" ht="43.5" customHeight="1">
      <c r="A39" s="61" t="s">
        <v>72</v>
      </c>
      <c r="B39" s="62"/>
      <c r="C39" s="62"/>
      <c r="D39" s="62"/>
      <c r="E39" s="62"/>
      <c r="F39" s="62"/>
      <c r="G39" s="62"/>
      <c r="H39" s="62"/>
      <c r="I39" s="63"/>
    </row>
    <row r="40" spans="1:10" ht="18" customHeight="1">
      <c r="A40" s="58" t="s">
        <v>73</v>
      </c>
      <c r="B40" s="59"/>
      <c r="C40" s="59"/>
      <c r="D40" s="59"/>
      <c r="E40" s="59"/>
      <c r="F40" s="59"/>
      <c r="G40" s="59"/>
      <c r="H40" s="59"/>
      <c r="I40" s="60"/>
    </row>
    <row r="41" spans="1:10" ht="18" customHeight="1">
      <c r="A41" s="61" t="s">
        <v>74</v>
      </c>
      <c r="B41" s="62"/>
      <c r="C41" s="62"/>
      <c r="D41" s="62"/>
      <c r="E41" s="62"/>
      <c r="F41" s="62"/>
      <c r="G41" s="62"/>
      <c r="H41" s="62"/>
      <c r="I41" s="63"/>
    </row>
    <row r="42" spans="1:10" ht="18" customHeight="1" thickBot="1">
      <c r="A42" s="64" t="s">
        <v>75</v>
      </c>
      <c r="B42" s="65"/>
      <c r="C42" s="65"/>
      <c r="D42" s="65"/>
      <c r="E42" s="65"/>
      <c r="F42" s="65"/>
      <c r="G42" s="65"/>
      <c r="H42" s="65"/>
      <c r="I42" s="66"/>
    </row>
    <row r="45" spans="1:10" ht="14.25">
      <c r="A45" s="56"/>
    </row>
    <row r="46" spans="1:10" ht="14.25">
      <c r="A46" s="56"/>
    </row>
    <row r="47" spans="1:10" ht="14.25">
      <c r="A47" s="56"/>
    </row>
    <row r="48" spans="1:10" ht="14.25">
      <c r="A48" s="56"/>
    </row>
    <row r="49" spans="1:1" ht="14.25">
      <c r="A49" s="56"/>
    </row>
    <row r="50" spans="1:1" ht="14.25">
      <c r="A50" s="56"/>
    </row>
    <row r="51" spans="1:1" ht="14.25">
      <c r="A51" s="56"/>
    </row>
    <row r="52" spans="1:1" ht="14.25">
      <c r="A52" s="57"/>
    </row>
  </sheetData>
  <sheetProtection selectLockedCells="1"/>
  <mergeCells count="51">
    <mergeCell ref="A1:I1"/>
    <mergeCell ref="A2:I2"/>
    <mergeCell ref="A3:A4"/>
    <mergeCell ref="B3:G4"/>
    <mergeCell ref="H3:H7"/>
    <mergeCell ref="A5:A6"/>
    <mergeCell ref="B5:G6"/>
    <mergeCell ref="B7:G7"/>
    <mergeCell ref="D8:I8"/>
    <mergeCell ref="C9:H9"/>
    <mergeCell ref="A10:I10"/>
    <mergeCell ref="A11:C12"/>
    <mergeCell ref="F11:F12"/>
    <mergeCell ref="G11:G12"/>
    <mergeCell ref="A13:I13"/>
    <mergeCell ref="A14:A15"/>
    <mergeCell ref="B14:B15"/>
    <mergeCell ref="C14:E14"/>
    <mergeCell ref="G14:H14"/>
    <mergeCell ref="C15:E15"/>
    <mergeCell ref="G15:H15"/>
    <mergeCell ref="A25:B25"/>
    <mergeCell ref="B16:I16"/>
    <mergeCell ref="A17:I17"/>
    <mergeCell ref="A18:B19"/>
    <mergeCell ref="C18:E18"/>
    <mergeCell ref="F18:G18"/>
    <mergeCell ref="H18:H19"/>
    <mergeCell ref="I18:I19"/>
    <mergeCell ref="A20:B20"/>
    <mergeCell ref="A21:B21"/>
    <mergeCell ref="A22:B22"/>
    <mergeCell ref="A23:B23"/>
    <mergeCell ref="A24:B24"/>
    <mergeCell ref="A37:I37"/>
    <mergeCell ref="A26:B26"/>
    <mergeCell ref="A27:B27"/>
    <mergeCell ref="A28:B28"/>
    <mergeCell ref="A29:B29"/>
    <mergeCell ref="A30:B30"/>
    <mergeCell ref="A31:B31"/>
    <mergeCell ref="A32:B32"/>
    <mergeCell ref="A33:B33"/>
    <mergeCell ref="A34:I34"/>
    <mergeCell ref="A35:I35"/>
    <mergeCell ref="A36:I36"/>
    <mergeCell ref="A38:I38"/>
    <mergeCell ref="A39:I39"/>
    <mergeCell ref="A40:I40"/>
    <mergeCell ref="A41:I41"/>
    <mergeCell ref="A42:I42"/>
  </mergeCells>
  <phoneticPr fontId="2"/>
  <conditionalFormatting sqref="B9">
    <cfRule type="cellIs" dxfId="9" priority="5" operator="equal">
      <formula>"する"</formula>
    </cfRule>
  </conditionalFormatting>
  <conditionalFormatting sqref="I9">
    <cfRule type="containsText" dxfId="8" priority="1" operator="containsText" text="しない">
      <formula>NOT(ISERROR(SEARCH("しない",I9)))</formula>
    </cfRule>
    <cfRule type="containsText" dxfId="7" priority="2" operator="containsText" text="sum($J$9:$K$9)">
      <formula>NOT(ISERROR(SEARCH("sum($J$9:$K$9)",I9)))</formula>
    </cfRule>
    <cfRule type="cellIs" dxfId="6" priority="3" operator="equal">
      <formula>"しない"</formula>
    </cfRule>
    <cfRule type="cellIs" dxfId="5" priority="4" operator="equal">
      <formula>"する"</formula>
    </cfRule>
  </conditionalFormatting>
  <dataValidations count="11">
    <dataValidation allowBlank="1" showInputMessage="1" showErrorMessage="1" prompt="1.利用料単価の算出方法について、本積算シート自動計算によらず、個別に決定することを希望するときは、本欄にそうしなければならない特別の事情を、根拠・理由を明確に示した上で、記述してください。 _x000a_2.利用料単価を変更するときは、本欄にその理由を記述してください。_x000a_3.⑦欄で「する」を選択し⑧欄で「しない」を選択したときは、本欄にその理由を記述してください。   _x000a_4.その他、必要に応じて、記述してください。" sqref="B16:I16" xr:uid="{00000000-0002-0000-0000-000000000000}"/>
    <dataValidation type="list" allowBlank="1" showInputMessage="1" showErrorMessage="1" error="この欄は、⑯欄で「推算」を選択したときの、推算する場合の根拠を、プルダウンメニューの「見積書((写)参照)に拠る」「類似設備機器の実績に拠る」から選択してください。「見積書((写)参照)に拠る」を選択したときは、見積書(写)を併せて提出してください。" prompt="この欄は、⑯欄で「推算」を選択したときの、推算する場合の根拠を、プルダウンメニューの「見積書((写)参照)に拠る」「類似設備機器の実績に拠る」から選択してください。_x000a_「見積書((写)参照)に拠る」を選択したときは、見積書(写)を併せて提出してください。" sqref="I21:I33" xr:uid="{00000000-0002-0000-0000-000001000000}">
      <formula1>$L$20:$M$20</formula1>
    </dataValidation>
    <dataValidation type="list" allowBlank="1" showInputMessage="1" showErrorMessage="1" error="この欄は、⑭欄の年度当たり維持管理経費額の計の積算根拠を、プルダウンメニューの「実績」「推算」から選択してください。" prompt="この欄は、⑭欄の年度当たり維持管理経費額の計の積算根拠を、プルダウンメニューの「実績」「推算」から選択してください。" sqref="H20:H33" xr:uid="{00000000-0002-0000-0000-000002000000}">
      <formula1>$J$20:$K$20</formula1>
    </dataValidation>
    <dataValidation allowBlank="1" showInputMessage="1" showErrorMessage="1" prompt="この欄は、⑦欄及び⑧欄ともに「する」を選択した場合のみ、入力してください。" sqref="F14" xr:uid="{00000000-0002-0000-0000-000003000000}"/>
    <dataValidation type="list" allowBlank="1" showInputMessage="1" showErrorMessage="1" error="この欄は、共同利用設備の区分を、主な用途に基づき、プルダウンメニューの「教育」「研究」から選択してください。" prompt="この欄は、共同利用設備の区分を、主な用途に基づき、プルダウンメニューの「教育」「研究」から選択してください。" sqref="B8" xr:uid="{00000000-0002-0000-0000-000004000000}">
      <formula1>$J$8:$K$8</formula1>
    </dataValidation>
    <dataValidation type="list" allowBlank="1" showInputMessage="1" showErrorMessage="1" error="この欄は、⑦欄で「する」を選択した場合に、学外共同利用者と学内利用者の利用料単価を区別して料金を課すこととするか否か、プルダウンメニューの「する」「しない」から選択してください。" prompt="この欄は、⑦欄で「する」を選択した場合のみ、学外共同利用者と学内利用者の利用料単価を区別して料金を課すこととするか否か、プルダウンメニューの「する」「しない」から選択してください。" sqref="I9" xr:uid="{00000000-0002-0000-0000-000005000000}">
      <formula1>$J$9:$K$9</formula1>
    </dataValidation>
    <dataValidation type="list" allowBlank="1" showInputMessage="1" showErrorMessage="1" error="この欄は、一回使用（最小利用）の単位を、プルダウンメニューの「回(30分)」「時間」「日」から選択してください。" prompt="この欄は、一回使用（最小利用）の単位を、プルダウンメニューの「回(30分)」「時間」「日」から選択してください。" sqref="E12" xr:uid="{00000000-0002-0000-0000-000006000000}">
      <formula1>$J$11:$L$11</formula1>
    </dataValidation>
    <dataValidation type="list" allowBlank="1" showInputMessage="1" showErrorMessage="1" error="この欄は、学外共同利用を認めることとするか否か、プルダウンメニューの「する」「しない」から選択してください。" prompt="この欄は、学外共同利用を認めることとするか否か、プルダウンメニューの「する」「しない」から選択してください。" sqref="B9" xr:uid="{00000000-0002-0000-0000-000007000000}">
      <formula1>$J$9:$K$9</formula1>
    </dataValidation>
    <dataValidation allowBlank="1" showInputMessage="1" showErrorMessage="1" error="この欄は、「時給単価×総時間数」、「日給単価×総日数」又は「月給単価×総月数」で積算してください。" prompt="この欄は、「時給単価×総時間数」、「日給単価×総日数」又は「月給単価×総月数」で積算してください。" sqref="I20" xr:uid="{00000000-0002-0000-0000-000008000000}"/>
    <dataValidation allowBlank="1" showInputMessage="1" showErrorMessage="1" prompt="この欄の初期値はゼロ(0)としています。積算に必要のない科目等の本欄には、ゼロ（0）を入力してください。" sqref="E20:E22 E24:E31" xr:uid="{00000000-0002-0000-0000-000009000000}"/>
    <dataValidation allowBlank="1" showInputMessage="1" showErrorMessage="1" prompt="この欄は、⑦欄で「する」を選択した場合のみ、入力してください。_x000a_初期値はゼロ(0)としています。積算に必要のない科目等の本欄には、ゼロ（0）を入力してください。" sqref="F23 F32:F33" xr:uid="{00000000-0002-0000-0000-00000A000000}"/>
  </dataValidations>
  <pageMargins left="0.70866141732283472" right="0.70866141732283472" top="0.74803149606299213" bottom="0.74803149606299213" header="0.31496062992125984" footer="0.31496062992125984"/>
  <pageSetup paperSize="9" scale="69" orientation="portrait" r:id="rId1"/>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B938-7688-4242-BA1E-72E0B32097E5}">
  <sheetPr>
    <tabColor rgb="FFFF0000"/>
  </sheetPr>
  <dimension ref="A1:O52"/>
  <sheetViews>
    <sheetView view="pageBreakPreview" topLeftCell="A11" zoomScaleNormal="100" zoomScaleSheetLayoutView="100" workbookViewId="0">
      <selection activeCell="L21" sqref="L21"/>
    </sheetView>
  </sheetViews>
  <sheetFormatPr defaultColWidth="13" defaultRowHeight="13.5"/>
  <cols>
    <col min="1" max="1" width="19.125" style="47" customWidth="1"/>
    <col min="2" max="2" width="11.125" style="47" customWidth="1"/>
    <col min="3" max="3" width="11.125" style="47" bestFit="1" customWidth="1"/>
    <col min="4" max="5" width="11.125" style="47" customWidth="1"/>
    <col min="6" max="7" width="14.375" style="47" customWidth="1"/>
    <col min="8" max="8" width="11.125" style="47" customWidth="1"/>
    <col min="9" max="9" width="23.875" style="47" customWidth="1"/>
    <col min="10" max="10" width="30.375" style="47" customWidth="1"/>
    <col min="11" max="11" width="13" style="47"/>
    <col min="12" max="12" width="21.625" style="47" bestFit="1" customWidth="1"/>
    <col min="13" max="16384" width="13" style="47"/>
  </cols>
  <sheetData>
    <row r="1" spans="1:15" ht="30" customHeight="1">
      <c r="A1" s="123" t="s">
        <v>0</v>
      </c>
      <c r="B1" s="124"/>
      <c r="C1" s="124"/>
      <c r="D1" s="124"/>
      <c r="E1" s="124"/>
      <c r="F1" s="124"/>
      <c r="G1" s="124"/>
      <c r="H1" s="124"/>
      <c r="I1" s="125"/>
    </row>
    <row r="2" spans="1:15" ht="26.25" customHeight="1">
      <c r="A2" s="126" t="s">
        <v>1</v>
      </c>
      <c r="B2" s="127"/>
      <c r="C2" s="127"/>
      <c r="D2" s="127"/>
      <c r="E2" s="127"/>
      <c r="F2" s="127"/>
      <c r="G2" s="127"/>
      <c r="H2" s="127"/>
      <c r="I2" s="128"/>
    </row>
    <row r="3" spans="1:15" ht="27" customHeight="1">
      <c r="A3" s="129" t="s">
        <v>2</v>
      </c>
      <c r="B3" s="130" t="s">
        <v>3</v>
      </c>
      <c r="C3" s="131"/>
      <c r="D3" s="131"/>
      <c r="E3" s="131"/>
      <c r="F3" s="131"/>
      <c r="G3" s="132"/>
      <c r="H3" s="136" t="s">
        <v>4</v>
      </c>
      <c r="I3" s="2" t="s">
        <v>5</v>
      </c>
    </row>
    <row r="4" spans="1:15" ht="27" customHeight="1">
      <c r="A4" s="129"/>
      <c r="B4" s="133"/>
      <c r="C4" s="134"/>
      <c r="D4" s="134"/>
      <c r="E4" s="134"/>
      <c r="F4" s="134"/>
      <c r="G4" s="135"/>
      <c r="H4" s="137"/>
      <c r="I4" s="2" t="s">
        <v>6</v>
      </c>
    </row>
    <row r="5" spans="1:15" ht="27.75" customHeight="1">
      <c r="A5" s="85" t="s">
        <v>7</v>
      </c>
      <c r="B5" s="139" t="s">
        <v>8</v>
      </c>
      <c r="C5" s="131"/>
      <c r="D5" s="131"/>
      <c r="E5" s="131"/>
      <c r="F5" s="131"/>
      <c r="G5" s="132"/>
      <c r="H5" s="137"/>
      <c r="I5" s="2" t="s">
        <v>9</v>
      </c>
    </row>
    <row r="6" spans="1:15" ht="27.75" customHeight="1">
      <c r="A6" s="85"/>
      <c r="B6" s="133"/>
      <c r="C6" s="134"/>
      <c r="D6" s="134"/>
      <c r="E6" s="134"/>
      <c r="F6" s="134"/>
      <c r="G6" s="135"/>
      <c r="H6" s="137"/>
      <c r="I6" s="2" t="s">
        <v>10</v>
      </c>
    </row>
    <row r="7" spans="1:15" ht="27" customHeight="1">
      <c r="A7" s="3" t="s">
        <v>11</v>
      </c>
      <c r="B7" s="140" t="s">
        <v>12</v>
      </c>
      <c r="C7" s="141"/>
      <c r="D7" s="141"/>
      <c r="E7" s="141"/>
      <c r="F7" s="141"/>
      <c r="G7" s="142"/>
      <c r="H7" s="138"/>
      <c r="I7" s="2" t="s">
        <v>13</v>
      </c>
    </row>
    <row r="8" spans="1:15" ht="67.5" customHeight="1" thickBot="1">
      <c r="A8" s="25" t="s">
        <v>14</v>
      </c>
      <c r="B8" s="26" t="s">
        <v>15</v>
      </c>
      <c r="C8" s="24" t="s">
        <v>16</v>
      </c>
      <c r="D8" s="113" t="s">
        <v>17</v>
      </c>
      <c r="E8" s="113"/>
      <c r="F8" s="113"/>
      <c r="G8" s="113"/>
      <c r="H8" s="113"/>
      <c r="I8" s="114"/>
      <c r="J8" s="47" t="s">
        <v>18</v>
      </c>
      <c r="K8" s="47" t="s">
        <v>15</v>
      </c>
      <c r="O8" s="48"/>
    </row>
    <row r="9" spans="1:15" ht="41.25" customHeight="1" thickTop="1" thickBot="1">
      <c r="A9" s="27" t="s">
        <v>19</v>
      </c>
      <c r="B9" s="32" t="s">
        <v>20</v>
      </c>
      <c r="C9" s="115" t="s">
        <v>21</v>
      </c>
      <c r="D9" s="116"/>
      <c r="E9" s="116"/>
      <c r="F9" s="116"/>
      <c r="G9" s="116"/>
      <c r="H9" s="116"/>
      <c r="I9" s="28" t="s">
        <v>20</v>
      </c>
      <c r="J9" s="47" t="s">
        <v>22</v>
      </c>
      <c r="K9" s="47" t="s">
        <v>23</v>
      </c>
      <c r="O9" s="48"/>
    </row>
    <row r="10" spans="1:15" ht="9" customHeight="1" thickTop="1">
      <c r="A10" s="117"/>
      <c r="B10" s="118"/>
      <c r="C10" s="118"/>
      <c r="D10" s="118"/>
      <c r="E10" s="118"/>
      <c r="F10" s="118"/>
      <c r="G10" s="118"/>
      <c r="H10" s="118"/>
      <c r="I10" s="119"/>
    </row>
    <row r="11" spans="1:15" ht="18" customHeight="1">
      <c r="A11" s="120" t="s">
        <v>24</v>
      </c>
      <c r="B11" s="121"/>
      <c r="C11" s="121"/>
      <c r="D11" s="45" t="s">
        <v>25</v>
      </c>
      <c r="E11" s="45" t="s">
        <v>26</v>
      </c>
      <c r="F11" s="121" t="s">
        <v>27</v>
      </c>
      <c r="G11" s="122">
        <f>IF(F15=0,"⑫欄エラー",IF(B9="しない",F15,IF(B9="する",IF(I9="する",F14+F15,IF(I9="しない",F14+F15,"⑧欄エラー")),"⑦欄エラー")))</f>
        <v>400</v>
      </c>
      <c r="H11" s="43">
        <v>1</v>
      </c>
      <c r="I11" s="44" t="s">
        <v>28</v>
      </c>
      <c r="J11" s="47" t="s">
        <v>29</v>
      </c>
      <c r="K11" s="47" t="s">
        <v>30</v>
      </c>
      <c r="L11" s="47" t="s">
        <v>31</v>
      </c>
    </row>
    <row r="12" spans="1:15" ht="27" customHeight="1">
      <c r="A12" s="120"/>
      <c r="B12" s="121"/>
      <c r="C12" s="121"/>
      <c r="D12" s="29">
        <v>1</v>
      </c>
      <c r="E12" s="29" t="s">
        <v>32</v>
      </c>
      <c r="F12" s="121"/>
      <c r="G12" s="122"/>
      <c r="H12" s="41">
        <f>IF(D12=0,"⑨欄エラー",D12)</f>
        <v>1</v>
      </c>
      <c r="I12" s="42" t="str">
        <f>IF(E12=0,"⑩欄エラー",E12)</f>
        <v>回（30分）</v>
      </c>
    </row>
    <row r="13" spans="1:15" ht="9" customHeight="1" thickBot="1">
      <c r="A13" s="101"/>
      <c r="B13" s="102"/>
      <c r="C13" s="77"/>
      <c r="D13" s="77"/>
      <c r="E13" s="77"/>
      <c r="F13" s="77"/>
      <c r="G13" s="77"/>
      <c r="H13" s="77"/>
      <c r="I13" s="78"/>
    </row>
    <row r="14" spans="1:15" s="50" customFormat="1" ht="41.25" customHeight="1" thickTop="1" thickBot="1">
      <c r="A14" s="103" t="s">
        <v>33</v>
      </c>
      <c r="B14" s="104">
        <f>IF(SUM(E20:E33)=0,"⑭欄エラー",SUM(E20:E33))</f>
        <v>2100000</v>
      </c>
      <c r="C14" s="105" t="s">
        <v>34</v>
      </c>
      <c r="D14" s="106"/>
      <c r="E14" s="106"/>
      <c r="F14" s="33">
        <v>10</v>
      </c>
      <c r="G14" s="107" t="s">
        <v>35</v>
      </c>
      <c r="H14" s="108"/>
      <c r="I14" s="23">
        <f>IF(B9="する",IF(I9="する",100*ROUNDUP((B14-E23-E32-E33)/G11/100+(E23+E32+E33)/F14/100,0),IF(I9="しない",I15,"⑧欄エラー")),IF(B9="しない","該当無し","⑦欄エラー"))</f>
        <v>15000</v>
      </c>
      <c r="J14" s="49">
        <f>IF(B9="する",IF(I9="しない",I15,IF(I9="する",IF(SUM(F20:F33)=0,"⑮欄エラー",SUM(F20:F33)),"⑧欄エラー")),IF(B9="しない","該当無し","⑦欄エラー"))</f>
        <v>15000</v>
      </c>
      <c r="K14" s="50" t="s">
        <v>36</v>
      </c>
    </row>
    <row r="15" spans="1:15" s="50" customFormat="1" ht="41.25" customHeight="1" thickTop="1">
      <c r="A15" s="103"/>
      <c r="B15" s="104"/>
      <c r="C15" s="109" t="s">
        <v>37</v>
      </c>
      <c r="D15" s="110"/>
      <c r="E15" s="111"/>
      <c r="F15" s="12">
        <v>390</v>
      </c>
      <c r="G15" s="112" t="s">
        <v>38</v>
      </c>
      <c r="H15" s="112"/>
      <c r="I15" s="30">
        <f>IF(B9="する",IF(I9="","⑧欄エラー",IF(I9="する",100*ROUNDUP((B14-F14*I14)/F15/100,0),100*ROUNDUP(B14/G11/100,0))),IF(B9="しない",100*ROUNDUP(B14/F15/100,0),"⑦欄エラー"))</f>
        <v>5000</v>
      </c>
      <c r="J15" s="49">
        <f>IF(SUM(G20:G33)=0,IF(G11="⑦欄エラー","⑦欄エラー","⑧欄エラー"), SUM(G20:G33))</f>
        <v>5000</v>
      </c>
      <c r="K15" s="50" t="s">
        <v>36</v>
      </c>
    </row>
    <row r="16" spans="1:15" s="52" customFormat="1" ht="82.5" customHeight="1">
      <c r="A16" s="31" t="s">
        <v>39</v>
      </c>
      <c r="B16" s="79"/>
      <c r="C16" s="80"/>
      <c r="D16" s="80"/>
      <c r="E16" s="80"/>
      <c r="F16" s="80"/>
      <c r="G16" s="80"/>
      <c r="H16" s="80"/>
      <c r="I16" s="81"/>
      <c r="J16" s="51"/>
    </row>
    <row r="17" spans="1:13" s="52" customFormat="1" ht="9" customHeight="1">
      <c r="A17" s="82"/>
      <c r="B17" s="83"/>
      <c r="C17" s="83"/>
      <c r="D17" s="83"/>
      <c r="E17" s="83"/>
      <c r="F17" s="83"/>
      <c r="G17" s="83"/>
      <c r="H17" s="83"/>
      <c r="I17" s="84"/>
    </row>
    <row r="18" spans="1:13" ht="18" customHeight="1" thickBot="1">
      <c r="A18" s="85" t="s">
        <v>40</v>
      </c>
      <c r="B18" s="86"/>
      <c r="C18" s="88" t="s">
        <v>41</v>
      </c>
      <c r="D18" s="89"/>
      <c r="E18" s="89"/>
      <c r="F18" s="90" t="s">
        <v>42</v>
      </c>
      <c r="G18" s="91"/>
      <c r="H18" s="92" t="s">
        <v>43</v>
      </c>
      <c r="I18" s="93" t="s">
        <v>44</v>
      </c>
    </row>
    <row r="19" spans="1:13" ht="40.5" customHeight="1" thickTop="1">
      <c r="A19" s="85"/>
      <c r="B19" s="87"/>
      <c r="C19" s="13" t="s">
        <v>45</v>
      </c>
      <c r="D19" s="5" t="s">
        <v>46</v>
      </c>
      <c r="E19" s="6" t="s">
        <v>47</v>
      </c>
      <c r="F19" s="18" t="s">
        <v>48</v>
      </c>
      <c r="G19" s="46" t="s">
        <v>49</v>
      </c>
      <c r="H19" s="92"/>
      <c r="I19" s="94"/>
    </row>
    <row r="20" spans="1:13" ht="27" customHeight="1">
      <c r="A20" s="67" t="s">
        <v>50</v>
      </c>
      <c r="B20" s="68"/>
      <c r="C20" s="14">
        <f t="shared" ref="C20:C33" si="0">IF($B$9="","⑦欄エラー",IF($B$9="しない","該当無し",IF($I$9="する",F20*$F$14,IF($I$9="しない",F20*$F$14,"⑧欄エラー"))))</f>
        <v>0</v>
      </c>
      <c r="D20" s="38">
        <f>IF($G$11="⑫欄エラー","⑫欄エラー",IF($G$11="⑦欄エラー","⑦欄エラー",IF($G$11="⑧欄エラー","⑧欄エラー",G20*$F$15)))</f>
        <v>0</v>
      </c>
      <c r="E20" s="34">
        <v>0</v>
      </c>
      <c r="F20" s="14">
        <f>IF($B$9="","⑦欄エラー",IF($B$9="しない","該当無し",IF($I$9="する",G20,IF($I$9="しない",G20,"⑧欄エラー"))))</f>
        <v>0</v>
      </c>
      <c r="G20" s="8">
        <f>IF($G$11="⑫欄エラー","⑫欄エラー",IF($G$11="⑦欄エラー","⑦欄エラー",IF($G$11="⑧欄エラー","⑧欄エラー",E20/$G$11)))</f>
        <v>0</v>
      </c>
      <c r="H20" s="1"/>
      <c r="I20" s="4"/>
      <c r="J20" s="47" t="s">
        <v>51</v>
      </c>
      <c r="K20" s="47" t="s">
        <v>52</v>
      </c>
      <c r="L20" s="47" t="s">
        <v>53</v>
      </c>
      <c r="M20" s="47" t="s">
        <v>54</v>
      </c>
    </row>
    <row r="21" spans="1:13" ht="27" customHeight="1">
      <c r="A21" s="67" t="s">
        <v>55</v>
      </c>
      <c r="B21" s="68"/>
      <c r="C21" s="14">
        <f t="shared" si="0"/>
        <v>0</v>
      </c>
      <c r="D21" s="38">
        <f>IF($G$11="⑫欄エラー","⑫欄エラー",IF($G$11="⑦欄エラー","⑦欄エラー",IF($G$11="⑧欄エラー","⑧欄エラー",G21*$F$15)))</f>
        <v>0</v>
      </c>
      <c r="E21" s="34">
        <v>0</v>
      </c>
      <c r="F21" s="14">
        <f t="shared" ref="F21:F22" si="1">IF($B$9="","⑦欄エラー",IF($B$9="しない","該当無し",IF($I$9="する",G21,IF($I$9="しない",G21,"⑧欄エラー"))))</f>
        <v>0</v>
      </c>
      <c r="G21" s="8">
        <f>IF($G$11="⑫欄エラー","⑫欄エラー",IF($G$11="⑦欄エラー","⑦欄エラー",IF($G$11="⑧欄エラー","⑧欄エラー",E21/$G$11)))</f>
        <v>0</v>
      </c>
      <c r="H21" s="1"/>
      <c r="I21" s="10"/>
    </row>
    <row r="22" spans="1:13" ht="27" customHeight="1" thickBot="1">
      <c r="A22" s="95" t="s">
        <v>56</v>
      </c>
      <c r="B22" s="96"/>
      <c r="C22" s="15">
        <f t="shared" si="0"/>
        <v>0</v>
      </c>
      <c r="D22" s="39">
        <f>IF($G$11="⑫欄エラー","⑫欄エラー",IF($G$11="⑦欄エラー","⑦欄エラー",IF($G$11="⑧欄エラー","⑧欄エラー",G22*$F$15)))</f>
        <v>0</v>
      </c>
      <c r="E22" s="35">
        <v>0</v>
      </c>
      <c r="F22" s="15">
        <f t="shared" si="1"/>
        <v>0</v>
      </c>
      <c r="G22" s="11">
        <f>IF($G$11="⑫欄エラー","⑫欄エラー",IF($G$11="⑦欄エラー","⑦欄エラー",IF($G$11="⑧欄エラー","⑧欄エラー",E22/$G$11)))</f>
        <v>0</v>
      </c>
      <c r="H22" s="1"/>
      <c r="I22" s="10"/>
    </row>
    <row r="23" spans="1:13" ht="27" customHeight="1" thickTop="1" thickBot="1">
      <c r="A23" s="97" t="s">
        <v>57</v>
      </c>
      <c r="B23" s="98"/>
      <c r="C23" s="19">
        <f t="shared" si="0"/>
        <v>100000</v>
      </c>
      <c r="D23" s="20"/>
      <c r="E23" s="21">
        <f>IF($B$9="","⑦欄エラー",IF($B$9="しない","該当無し",IF($I$9="する",C23,IF($I$9="しない",0,"⑧欄エラー"))))</f>
        <v>100000</v>
      </c>
      <c r="F23" s="36">
        <v>10000</v>
      </c>
      <c r="G23" s="22"/>
      <c r="H23" s="7" t="s">
        <v>52</v>
      </c>
      <c r="I23" s="10" t="s">
        <v>54</v>
      </c>
      <c r="J23" s="53" t="str">
        <f>IF($B$9="する",IF($I$9="する","F列⑮欄に数値を入力してください","F列⑮欄に0を入力してください"),"F列⑮欄は該当しません")</f>
        <v>F列⑮欄に数値を入力してください</v>
      </c>
    </row>
    <row r="24" spans="1:13" ht="27" customHeight="1" thickTop="1">
      <c r="A24" s="99" t="s">
        <v>58</v>
      </c>
      <c r="B24" s="100"/>
      <c r="C24" s="16">
        <f t="shared" si="0"/>
        <v>0</v>
      </c>
      <c r="D24" s="40">
        <f t="shared" ref="D24:D31" si="2">IF($G$11="⑫欄エラー","⑫欄エラー",IF($G$11="⑦欄エラー","⑦欄エラー",IF($G$11="⑧欄エラー","⑧欄エラー",G24*$F$15)))</f>
        <v>0</v>
      </c>
      <c r="E24" s="37">
        <v>0</v>
      </c>
      <c r="F24" s="16">
        <f>IF($B$9="","⑦欄エラー",IF($B$9="しない","該当無し",IF($I$9="する",G24,IF($I$9="しない",G24,"⑧欄エラー"))))</f>
        <v>0</v>
      </c>
      <c r="G24" s="9">
        <f t="shared" ref="G24:G31" si="3">IF($G$11="⑫欄エラー","⑫欄エラー",IF($G$11="⑦欄エラー","⑦欄エラー",IF($G$11="⑧欄エラー","⑧欄エラー",E24/$G$11)))</f>
        <v>0</v>
      </c>
      <c r="H24" s="1"/>
      <c r="I24" s="10"/>
      <c r="J24" s="54"/>
    </row>
    <row r="25" spans="1:13" ht="27" customHeight="1">
      <c r="A25" s="67" t="s">
        <v>59</v>
      </c>
      <c r="B25" s="68"/>
      <c r="C25" s="16">
        <f t="shared" si="0"/>
        <v>0</v>
      </c>
      <c r="D25" s="38">
        <f t="shared" si="2"/>
        <v>0</v>
      </c>
      <c r="E25" s="34">
        <v>0</v>
      </c>
      <c r="F25" s="16">
        <f t="shared" ref="F25:F31" si="4">IF($B$9="","⑦欄エラー",IF($B$9="しない","該当無し",IF($I$9="する",G25,IF($I$9="しない",G25,"⑧欄エラー"))))</f>
        <v>0</v>
      </c>
      <c r="G25" s="8">
        <f t="shared" si="3"/>
        <v>0</v>
      </c>
      <c r="H25" s="1"/>
      <c r="I25" s="10"/>
    </row>
    <row r="26" spans="1:13" ht="27" customHeight="1">
      <c r="A26" s="67" t="s">
        <v>60</v>
      </c>
      <c r="B26" s="68"/>
      <c r="C26" s="16">
        <f t="shared" si="0"/>
        <v>0</v>
      </c>
      <c r="D26" s="38">
        <f t="shared" si="2"/>
        <v>0</v>
      </c>
      <c r="E26" s="34">
        <v>0</v>
      </c>
      <c r="F26" s="16">
        <f t="shared" si="4"/>
        <v>0</v>
      </c>
      <c r="G26" s="8">
        <f t="shared" si="3"/>
        <v>0</v>
      </c>
      <c r="H26" s="1"/>
      <c r="I26" s="10"/>
    </row>
    <row r="27" spans="1:13" ht="27" customHeight="1">
      <c r="A27" s="67" t="s">
        <v>61</v>
      </c>
      <c r="B27" s="68"/>
      <c r="C27" s="16">
        <f t="shared" si="0"/>
        <v>0</v>
      </c>
      <c r="D27" s="38">
        <f t="shared" si="2"/>
        <v>0</v>
      </c>
      <c r="E27" s="34">
        <v>0</v>
      </c>
      <c r="F27" s="16">
        <f t="shared" si="4"/>
        <v>0</v>
      </c>
      <c r="G27" s="8">
        <f t="shared" si="3"/>
        <v>0</v>
      </c>
      <c r="H27" s="1"/>
      <c r="I27" s="10"/>
    </row>
    <row r="28" spans="1:13" ht="27" customHeight="1">
      <c r="A28" s="69" t="s">
        <v>62</v>
      </c>
      <c r="B28" s="70"/>
      <c r="C28" s="16">
        <f t="shared" si="0"/>
        <v>50000</v>
      </c>
      <c r="D28" s="38">
        <f t="shared" si="2"/>
        <v>1950000</v>
      </c>
      <c r="E28" s="34">
        <v>2000000</v>
      </c>
      <c r="F28" s="16">
        <f t="shared" si="4"/>
        <v>5000</v>
      </c>
      <c r="G28" s="8">
        <f t="shared" si="3"/>
        <v>5000</v>
      </c>
      <c r="H28" s="1" t="s">
        <v>52</v>
      </c>
      <c r="I28" s="10" t="s">
        <v>54</v>
      </c>
    </row>
    <row r="29" spans="1:13" ht="27" customHeight="1">
      <c r="A29" s="67" t="s">
        <v>63</v>
      </c>
      <c r="B29" s="68"/>
      <c r="C29" s="16">
        <f t="shared" si="0"/>
        <v>0</v>
      </c>
      <c r="D29" s="38">
        <f t="shared" si="2"/>
        <v>0</v>
      </c>
      <c r="E29" s="34">
        <v>0</v>
      </c>
      <c r="F29" s="16">
        <f t="shared" si="4"/>
        <v>0</v>
      </c>
      <c r="G29" s="8">
        <f t="shared" si="3"/>
        <v>0</v>
      </c>
      <c r="H29" s="1"/>
      <c r="I29" s="10"/>
    </row>
    <row r="30" spans="1:13" ht="27" customHeight="1">
      <c r="A30" s="67" t="s">
        <v>64</v>
      </c>
      <c r="B30" s="68"/>
      <c r="C30" s="16">
        <f t="shared" si="0"/>
        <v>0</v>
      </c>
      <c r="D30" s="38">
        <f t="shared" si="2"/>
        <v>0</v>
      </c>
      <c r="E30" s="34">
        <v>0</v>
      </c>
      <c r="F30" s="16">
        <f t="shared" si="4"/>
        <v>0</v>
      </c>
      <c r="G30" s="8">
        <f t="shared" si="3"/>
        <v>0</v>
      </c>
      <c r="H30" s="1"/>
      <c r="I30" s="10"/>
    </row>
    <row r="31" spans="1:13" ht="27" customHeight="1" thickBot="1">
      <c r="A31" s="71" t="s">
        <v>65</v>
      </c>
      <c r="B31" s="72"/>
      <c r="C31" s="17">
        <f t="shared" si="0"/>
        <v>0</v>
      </c>
      <c r="D31" s="39">
        <f t="shared" si="2"/>
        <v>0</v>
      </c>
      <c r="E31" s="35">
        <v>0</v>
      </c>
      <c r="F31" s="17">
        <f t="shared" si="4"/>
        <v>0</v>
      </c>
      <c r="G31" s="11">
        <f t="shared" si="3"/>
        <v>0</v>
      </c>
      <c r="H31" s="1"/>
      <c r="I31" s="10"/>
    </row>
    <row r="32" spans="1:13" ht="27" customHeight="1" thickTop="1" thickBot="1">
      <c r="A32" s="73" t="s">
        <v>66</v>
      </c>
      <c r="B32" s="74"/>
      <c r="C32" s="19">
        <f t="shared" si="0"/>
        <v>0</v>
      </c>
      <c r="D32" s="20"/>
      <c r="E32" s="21">
        <f>IF($B$9="","⑦欄エラー",IF($B$9="しない","該当無し",IF($I$9="する",C32,IF($I$9="しない",0,"⑧欄エラー"))))</f>
        <v>0</v>
      </c>
      <c r="F32" s="36">
        <v>0</v>
      </c>
      <c r="G32" s="22"/>
      <c r="H32" s="7"/>
      <c r="I32" s="10"/>
      <c r="J32" s="55" t="str">
        <f>IF($B$9="する",IF($I$9="する","F列⑮欄に数値を入力してください","F列⑮欄に0を入力してください"),"F列⑮欄は該当しません")</f>
        <v>F列⑮欄に数値を入力してください</v>
      </c>
    </row>
    <row r="33" spans="1:10" ht="27" customHeight="1" thickTop="1" thickBot="1">
      <c r="A33" s="73" t="s">
        <v>67</v>
      </c>
      <c r="B33" s="74"/>
      <c r="C33" s="19">
        <f t="shared" si="0"/>
        <v>0</v>
      </c>
      <c r="D33" s="20"/>
      <c r="E33" s="21">
        <f>IF($B$9="","⑦欄エラー",IF($B$9="しない","該当無し",IF($I$9="する",C33,IF($I$9="しない",0,"⑧欄エラー"))))</f>
        <v>0</v>
      </c>
      <c r="F33" s="36">
        <v>0</v>
      </c>
      <c r="G33" s="22"/>
      <c r="H33" s="7"/>
      <c r="I33" s="10"/>
      <c r="J33" s="55" t="str">
        <f>IF($B$9="する",IF($I$9="する","F列⑮欄に数値を入力してください","F列⑮欄に0を入力してください"),"F列⑮欄は該当しません")</f>
        <v>F列⑮欄に数値を入力してください</v>
      </c>
    </row>
    <row r="34" spans="1:10" ht="8.25" customHeight="1" thickTop="1">
      <c r="A34" s="75"/>
      <c r="B34" s="76"/>
      <c r="C34" s="76"/>
      <c r="D34" s="76"/>
      <c r="E34" s="76"/>
      <c r="F34" s="76"/>
      <c r="G34" s="76"/>
      <c r="H34" s="77"/>
      <c r="I34" s="78"/>
    </row>
    <row r="35" spans="1:10" ht="32.25" customHeight="1">
      <c r="A35" s="61" t="s">
        <v>68</v>
      </c>
      <c r="B35" s="62"/>
      <c r="C35" s="62"/>
      <c r="D35" s="62"/>
      <c r="E35" s="62"/>
      <c r="F35" s="62"/>
      <c r="G35" s="62"/>
      <c r="H35" s="62"/>
      <c r="I35" s="63"/>
    </row>
    <row r="36" spans="1:10" ht="18" customHeight="1">
      <c r="A36" s="61" t="s">
        <v>69</v>
      </c>
      <c r="B36" s="62"/>
      <c r="C36" s="62"/>
      <c r="D36" s="62"/>
      <c r="E36" s="62"/>
      <c r="F36" s="62"/>
      <c r="G36" s="62"/>
      <c r="H36" s="62"/>
      <c r="I36" s="63"/>
    </row>
    <row r="37" spans="1:10" ht="31.5" customHeight="1">
      <c r="A37" s="61" t="s">
        <v>70</v>
      </c>
      <c r="B37" s="62"/>
      <c r="C37" s="62"/>
      <c r="D37" s="62"/>
      <c r="E37" s="62"/>
      <c r="F37" s="62"/>
      <c r="G37" s="62"/>
      <c r="H37" s="62"/>
      <c r="I37" s="63"/>
    </row>
    <row r="38" spans="1:10" ht="18" customHeight="1">
      <c r="A38" s="58" t="s">
        <v>71</v>
      </c>
      <c r="B38" s="59"/>
      <c r="C38" s="59"/>
      <c r="D38" s="59"/>
      <c r="E38" s="59"/>
      <c r="F38" s="59"/>
      <c r="G38" s="59"/>
      <c r="H38" s="59"/>
      <c r="I38" s="60"/>
    </row>
    <row r="39" spans="1:10" ht="43.5" customHeight="1">
      <c r="A39" s="61" t="s">
        <v>72</v>
      </c>
      <c r="B39" s="62"/>
      <c r="C39" s="62"/>
      <c r="D39" s="62"/>
      <c r="E39" s="62"/>
      <c r="F39" s="62"/>
      <c r="G39" s="62"/>
      <c r="H39" s="62"/>
      <c r="I39" s="63"/>
    </row>
    <row r="40" spans="1:10" ht="18" customHeight="1">
      <c r="A40" s="58" t="s">
        <v>73</v>
      </c>
      <c r="B40" s="59"/>
      <c r="C40" s="59"/>
      <c r="D40" s="59"/>
      <c r="E40" s="59"/>
      <c r="F40" s="59"/>
      <c r="G40" s="59"/>
      <c r="H40" s="59"/>
      <c r="I40" s="60"/>
    </row>
    <row r="41" spans="1:10" ht="18" customHeight="1">
      <c r="A41" s="61" t="s">
        <v>74</v>
      </c>
      <c r="B41" s="62"/>
      <c r="C41" s="62"/>
      <c r="D41" s="62"/>
      <c r="E41" s="62"/>
      <c r="F41" s="62"/>
      <c r="G41" s="62"/>
      <c r="H41" s="62"/>
      <c r="I41" s="63"/>
    </row>
    <row r="42" spans="1:10" ht="18" customHeight="1" thickBot="1">
      <c r="A42" s="64" t="s">
        <v>75</v>
      </c>
      <c r="B42" s="65"/>
      <c r="C42" s="65"/>
      <c r="D42" s="65"/>
      <c r="E42" s="65"/>
      <c r="F42" s="65"/>
      <c r="G42" s="65"/>
      <c r="H42" s="65"/>
      <c r="I42" s="66"/>
    </row>
    <row r="45" spans="1:10" ht="14.25">
      <c r="A45" s="56"/>
    </row>
    <row r="46" spans="1:10" ht="14.25">
      <c r="A46" s="56"/>
    </row>
    <row r="47" spans="1:10" ht="14.25">
      <c r="A47" s="56"/>
    </row>
    <row r="48" spans="1:10" ht="14.25">
      <c r="A48" s="56"/>
    </row>
    <row r="49" spans="1:1" ht="14.25">
      <c r="A49" s="56"/>
    </row>
    <row r="50" spans="1:1" ht="14.25">
      <c r="A50" s="56"/>
    </row>
    <row r="51" spans="1:1" ht="14.25">
      <c r="A51" s="56"/>
    </row>
    <row r="52" spans="1:1" ht="14.25">
      <c r="A52" s="57"/>
    </row>
  </sheetData>
  <sheetProtection selectLockedCells="1"/>
  <mergeCells count="51">
    <mergeCell ref="A1:I1"/>
    <mergeCell ref="A2:I2"/>
    <mergeCell ref="A3:A4"/>
    <mergeCell ref="B3:G4"/>
    <mergeCell ref="H3:H7"/>
    <mergeCell ref="A5:A6"/>
    <mergeCell ref="B5:G6"/>
    <mergeCell ref="B7:G7"/>
    <mergeCell ref="D8:I8"/>
    <mergeCell ref="C9:H9"/>
    <mergeCell ref="A10:I10"/>
    <mergeCell ref="A11:C12"/>
    <mergeCell ref="F11:F12"/>
    <mergeCell ref="G11:G12"/>
    <mergeCell ref="A13:I13"/>
    <mergeCell ref="A14:A15"/>
    <mergeCell ref="B14:B15"/>
    <mergeCell ref="C14:E14"/>
    <mergeCell ref="G14:H14"/>
    <mergeCell ref="C15:E15"/>
    <mergeCell ref="G15:H15"/>
    <mergeCell ref="A25:B25"/>
    <mergeCell ref="B16:I16"/>
    <mergeCell ref="A17:I17"/>
    <mergeCell ref="A18:B19"/>
    <mergeCell ref="C18:E18"/>
    <mergeCell ref="F18:G18"/>
    <mergeCell ref="H18:H19"/>
    <mergeCell ref="I18:I19"/>
    <mergeCell ref="A20:B20"/>
    <mergeCell ref="A21:B21"/>
    <mergeCell ref="A22:B22"/>
    <mergeCell ref="A23:B23"/>
    <mergeCell ref="A24:B24"/>
    <mergeCell ref="A37:I37"/>
    <mergeCell ref="A26:B26"/>
    <mergeCell ref="A27:B27"/>
    <mergeCell ref="A28:B28"/>
    <mergeCell ref="A29:B29"/>
    <mergeCell ref="A30:B30"/>
    <mergeCell ref="A31:B31"/>
    <mergeCell ref="A32:B32"/>
    <mergeCell ref="A33:B33"/>
    <mergeCell ref="A34:I34"/>
    <mergeCell ref="A35:I35"/>
    <mergeCell ref="A36:I36"/>
    <mergeCell ref="A38:I38"/>
    <mergeCell ref="A39:I39"/>
    <mergeCell ref="A40:I40"/>
    <mergeCell ref="A41:I41"/>
    <mergeCell ref="A42:I42"/>
  </mergeCells>
  <phoneticPr fontId="2"/>
  <conditionalFormatting sqref="B9">
    <cfRule type="cellIs" dxfId="4" priority="5" operator="equal">
      <formula>"する"</formula>
    </cfRule>
  </conditionalFormatting>
  <conditionalFormatting sqref="I9">
    <cfRule type="containsText" dxfId="3" priority="1" operator="containsText" text="しない">
      <formula>NOT(ISERROR(SEARCH("しない",I9)))</formula>
    </cfRule>
    <cfRule type="containsText" dxfId="2" priority="2" operator="containsText" text="sum($J$9:$K$9)">
      <formula>NOT(ISERROR(SEARCH("sum($J$9:$K$9)",I9)))</formula>
    </cfRule>
    <cfRule type="cellIs" dxfId="1" priority="3" operator="equal">
      <formula>"しない"</formula>
    </cfRule>
    <cfRule type="cellIs" dxfId="0" priority="4" operator="equal">
      <formula>"する"</formula>
    </cfRule>
  </conditionalFormatting>
  <dataValidations count="11">
    <dataValidation allowBlank="1" showInputMessage="1" showErrorMessage="1" prompt="この欄は、⑦欄で「する」を選択した場合のみ、入力してください。_x000a_初期値はゼロ(0)としています。積算に必要のない科目等の本欄には、ゼロ（0）を入力してください。" sqref="F23 F32:F33" xr:uid="{A02EEE4A-C04C-4DFE-A328-E8F69533980F}"/>
    <dataValidation allowBlank="1" showInputMessage="1" showErrorMessage="1" prompt="この欄の初期値はゼロ(0)としています。積算に必要のない科目等の本欄には、ゼロ（0）を入力してください。" sqref="E20:E22 E24:E31" xr:uid="{91666F76-B8C3-4EAC-898B-FDCEB8056CF6}"/>
    <dataValidation allowBlank="1" showInputMessage="1" showErrorMessage="1" error="この欄は、「時給単価×総時間数」、「日給単価×総日数」又は「月給単価×総月数」で積算してください。" prompt="この欄は、「時給単価×総時間数」、「日給単価×総日数」又は「月給単価×総月数」で積算してください。" sqref="I20" xr:uid="{4CD6B5B5-1A20-48B4-90B8-11FED0C1599E}"/>
    <dataValidation type="list" allowBlank="1" showInputMessage="1" showErrorMessage="1" error="この欄は、学外共同利用を認めることとするか否か、プルダウンメニューの「する」「しない」から選択してください。" prompt="この欄は、学外共同利用を認めることとするか否か、プルダウンメニューの「する」「しない」から選択してください。" sqref="B9" xr:uid="{0D333CFB-F1D7-41D2-9669-E9D57306B192}">
      <formula1>$J$9:$K$9</formula1>
    </dataValidation>
    <dataValidation type="list" allowBlank="1" showInputMessage="1" showErrorMessage="1" error="この欄は、一回使用（最小利用）の単位を、プルダウンメニューの「回(30分)」「時間」「日」から選択してください。" prompt="この欄は、一回使用（最小利用）の単位を、プルダウンメニューの「回(30分)」「時間」「日」から選択してください。" sqref="E12" xr:uid="{5C28D3EE-855C-4071-BC2F-DF3846EB4DB7}">
      <formula1>$J$11:$L$11</formula1>
    </dataValidation>
    <dataValidation type="list" allowBlank="1" showInputMessage="1" showErrorMessage="1" error="この欄は、⑦欄で「する」を選択した場合に、学外共同利用者と学内利用者の利用料単価を区別して料金を課すこととするか否か、プルダウンメニューの「する」「しない」から選択してください。" prompt="この欄は、⑦欄で「する」を選択した場合のみ、学外共同利用者と学内利用者の利用料単価を区別して料金を課すこととするか否か、プルダウンメニューの「する」「しない」から選択してください。" sqref="I9" xr:uid="{C21E3857-18B0-4CBB-AD44-4644ABEC3892}">
      <formula1>$J$9:$K$9</formula1>
    </dataValidation>
    <dataValidation type="list" allowBlank="1" showInputMessage="1" showErrorMessage="1" error="この欄は、共同利用設備の区分を、主な用途に基づき、プルダウンメニューの「教育」「研究」から選択してください。" prompt="この欄は、共同利用設備の区分を、主な用途に基づき、プルダウンメニューの「教育」「研究」から選択してください。" sqref="B8" xr:uid="{2F06B031-27B5-4F3C-AF29-1B2E4B56595B}">
      <formula1>$J$8:$K$8</formula1>
    </dataValidation>
    <dataValidation allowBlank="1" showInputMessage="1" showErrorMessage="1" prompt="この欄は、⑦欄及び⑧欄ともに「する」を選択した場合のみ、入力してください。" sqref="F14" xr:uid="{F37EE6DF-3EC7-4156-A423-3BA6D1F0F16E}"/>
    <dataValidation type="list" allowBlank="1" showInputMessage="1" showErrorMessage="1" error="この欄は、⑭欄の年度当たり維持管理経費額の計の積算根拠を、プルダウンメニューの「実績」「推算」から選択してください。" prompt="この欄は、⑭欄の年度当たり維持管理経費額の計の積算根拠を、プルダウンメニューの「実績」「推算」から選択してください。" sqref="H20:H33" xr:uid="{FBB7EC0C-B5BA-4BCB-AAC8-2C075D45F774}">
      <formula1>$J$20:$K$20</formula1>
    </dataValidation>
    <dataValidation type="list" allowBlank="1" showInputMessage="1" showErrorMessage="1" error="この欄は、⑯欄で「推算」を選択したときの、推算する場合の根拠を、プルダウンメニューの「見積書((写)参照)に拠る」「類似設備機器の実績に拠る」から選択してください。「見積書((写)参照)に拠る」を選択したときは、見積書(写)を併せて提出してください。" prompt="この欄は、⑯欄で「推算」を選択したときの、推算する場合の根拠を、プルダウンメニューの「見積書((写)参照)に拠る」「類似設備機器の実績に拠る」から選択してください。_x000a_「見積書((写)参照)に拠る」を選択したときは、見積書(写)を併せて提出してください。" sqref="I21:I33" xr:uid="{288E1287-8C61-4DC7-A167-C72CB731995E}">
      <formula1>$L$20:$M$20</formula1>
    </dataValidation>
    <dataValidation allowBlank="1" showInputMessage="1" showErrorMessage="1" prompt="1.利用料単価の算出方法について、本積算シート自動計算によらず、個別に決定することを希望するときは、本欄にそうしなければならない特別の事情を、根拠・理由を明確に示した上で、記述してください。 _x000a_2.利用料単価を変更するときは、本欄にその理由を記述してください。_x000a_3.⑦欄で「する」を選択し⑧欄で「しない」を選択したときは、本欄にその理由を記述してください。   _x000a_4.その他、必要に応じて、記述してください。" sqref="B16:I16" xr:uid="{951C8C4A-9392-4821-A15B-CD5916AD6021}"/>
  </dataValidations>
  <pageMargins left="0.70866141732283472" right="0.70866141732283472" top="0.74803149606299213" bottom="0.74803149606299213" header="0.31496062992125984" footer="0.31496062992125984"/>
  <pageSetup paperSize="9" scale="69" orientation="portrait" r:id="rId1"/>
  <colBreaks count="1" manualBreakCount="1">
    <brk id="9"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924E93056410245A941D6FB587D8E22" ma:contentTypeVersion="3" ma:contentTypeDescription="新しいドキュメントを作成します。" ma:contentTypeScope="" ma:versionID="6343708eaaa09731974148572d1f44e4">
  <xsd:schema xmlns:xsd="http://www.w3.org/2001/XMLSchema" xmlns:xs="http://www.w3.org/2001/XMLSchema" xmlns:p="http://schemas.microsoft.com/office/2006/metadata/properties" xmlns:ns2="4546716e-ab94-4807-b975-c4eba2c2bc7a" targetNamespace="http://schemas.microsoft.com/office/2006/metadata/properties" ma:root="true" ma:fieldsID="2450b371e11dd31620f9d906b97bb7da" ns2:_="">
    <xsd:import namespace="4546716e-ab94-4807-b975-c4eba2c2bc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6716e-ab94-4807-b975-c4eba2c2bc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048234-2DB8-4CF8-BCF2-C1C3BE62E01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5983F65-15A1-4C74-854B-BF086D084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6716e-ab94-4807-b975-c4eba2c2bc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C27E22-3D01-4A48-B264-5B82646508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積算シート20210309～</vt:lpstr>
      <vt:lpstr>積算シート20210309～ (記入例)</vt:lpstr>
      <vt:lpstr>'積算シート20210309～'!Print_Area</vt:lpstr>
      <vt:lpstr>'積算シート20210309～ (記入例)'!Print_Area</vt:lpstr>
    </vt:vector>
  </TitlesOfParts>
  <Manager/>
  <Company>東京農工大学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祐子</dc:creator>
  <cp:keywords/>
  <dc:description/>
  <cp:lastModifiedBy>OGANE Kaoru</cp:lastModifiedBy>
  <cp:revision/>
  <dcterms:created xsi:type="dcterms:W3CDTF">2008-05-22T04:49:39Z</dcterms:created>
  <dcterms:modified xsi:type="dcterms:W3CDTF">2026-08-04T05:11:26Z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0x0101004924E93056410245A941D6FB587D8E22</vt:lpwstr>
  </property>
</Properties>
</file>